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Лист1" sheetId="1" r:id="rId1"/>
  </sheets>
  <definedNames>
    <definedName name="_xlnm.Print_Area" localSheetId="0">Лист1!$A$1:$Q$100</definedName>
  </definedNames>
  <calcPr calcId="145621" refMode="R1C1"/>
</workbook>
</file>

<file path=xl/calcChain.xml><?xml version="1.0" encoding="utf-8"?>
<calcChain xmlns="http://schemas.openxmlformats.org/spreadsheetml/2006/main">
  <c r="P42" i="1" l="1"/>
  <c r="P49" i="1" l="1"/>
  <c r="P47" i="1"/>
  <c r="P46" i="1"/>
  <c r="P48" i="1"/>
  <c r="P44" i="1"/>
  <c r="O96" i="1" l="1"/>
  <c r="O97" i="1"/>
  <c r="H95" i="1" l="1"/>
  <c r="H98" i="1" l="1"/>
  <c r="K98" i="1"/>
  <c r="M98" i="1"/>
  <c r="O95" i="1"/>
  <c r="O98" i="1" l="1"/>
  <c r="N54" i="1"/>
  <c r="K53" i="1"/>
  <c r="K48" i="1" l="1"/>
  <c r="K46" i="1" l="1"/>
  <c r="N52" i="1" l="1"/>
  <c r="N42" i="1" l="1"/>
  <c r="N43" i="1"/>
  <c r="P43" i="1" s="1"/>
  <c r="P40" i="1" s="1"/>
  <c r="P58" i="1" s="1"/>
  <c r="N45" i="1"/>
  <c r="N47" i="1"/>
  <c r="N49" i="1"/>
  <c r="N50" i="1"/>
  <c r="N51" i="1"/>
  <c r="N53" i="1"/>
  <c r="N55" i="1"/>
  <c r="N56" i="1"/>
  <c r="N41" i="1"/>
  <c r="N46" i="1"/>
  <c r="K44" i="1"/>
  <c r="N44" i="1" s="1"/>
  <c r="K40" i="1"/>
  <c r="N40" i="1" s="1"/>
  <c r="N48" i="1" l="1"/>
  <c r="N58" i="1" s="1"/>
  <c r="K58" i="1"/>
</calcChain>
</file>

<file path=xl/sharedStrings.xml><?xml version="1.0" encoding="utf-8"?>
<sst xmlns="http://schemas.openxmlformats.org/spreadsheetml/2006/main" count="149" uniqueCount="109">
  <si>
    <t>к приказу Министерства строительства</t>
  </si>
  <si>
    <t>и жилищно-коммунального хозяйства</t>
  </si>
  <si>
    <t>Российской Федерации</t>
  </si>
  <si>
    <t>от 20 ноября 2025 г. № 728/пр</t>
  </si>
  <si>
    <t>ОТЧЕТ</t>
  </si>
  <si>
    <t>О ДЕЯТЕЛЬНОСТИ ПО УПРАВЛЕНИЮ МНОГОКВАРТИРНЫМ ДОМОМ</t>
  </si>
  <si>
    <t>(полное наименование лица, осуществляющего управление многоквартирным домом)</t>
  </si>
  <si>
    <t xml:space="preserve">     Отчет о деятельности по управлению многоквартирным домом по адресу:</t>
  </si>
  <si>
    <t>(фамилия, имя, отчество (при наличии), должность)</t>
  </si>
  <si>
    <t xml:space="preserve">№ п/п </t>
  </si>
  <si>
    <t>Наименование работы (услуги)</t>
  </si>
  <si>
    <t>Ед. измерения работы (услуги)</t>
  </si>
  <si>
    <t>Цена (стоимость) единицы работы (услуги), руб.</t>
  </si>
  <si>
    <t>По перечню работ (услуг)</t>
  </si>
  <si>
    <t>Выполнено</t>
  </si>
  <si>
    <t>Кол-во единиц работы (оказанной услуги)</t>
  </si>
  <si>
    <t>Количество единиц работы (оказанной услуги)</t>
  </si>
  <si>
    <t>Стоимость работы (оказанной услуги), руб.   (произведение граф 4 и 7)</t>
  </si>
  <si>
    <t>ИТОГО:</t>
  </si>
  <si>
    <t>2.</t>
  </si>
  <si>
    <t>№ п/п</t>
  </si>
  <si>
    <t>Наименование работы</t>
  </si>
  <si>
    <t>Основание проведения работы</t>
  </si>
  <si>
    <t>Реквизиты акта выполненных работ или адрес сайта в информационно - телекоммуникационной сети "Интернет", где размещен такой акт, при наличии подписанного  акта</t>
  </si>
  <si>
    <t>Стоимость работы по текущему ремонту общего имущества, руб</t>
  </si>
  <si>
    <t>-</t>
  </si>
  <si>
    <t>3.</t>
  </si>
  <si>
    <t>4.</t>
  </si>
  <si>
    <t>Количество направленных претензий потребителям -должникам</t>
  </si>
  <si>
    <t>Количество направленных исковых заявлений, заявлений на выдачу судебного приказа</t>
  </si>
  <si>
    <t>5.</t>
  </si>
  <si>
    <t>Задолженность на 1 января периода, следующего за отчетным, руб</t>
  </si>
  <si>
    <t xml:space="preserve">Вид платежа </t>
  </si>
  <si>
    <t>Задолженность на начало отчетного периода, руб</t>
  </si>
  <si>
    <t>Размер начисленных средств, руб</t>
  </si>
  <si>
    <t>Размер поступивших средств, руб</t>
  </si>
  <si>
    <t>Платежи собственников помещений в многоквартирном доме</t>
  </si>
  <si>
    <t>Благоустройство и обеспечение санитарного состояния МКД и придомовой территории</t>
  </si>
  <si>
    <t>1.</t>
  </si>
  <si>
    <t>Стоимость работы (оказанной услуги), (произведение граф 4 и 5)</t>
  </si>
  <si>
    <t>1.1.</t>
  </si>
  <si>
    <t>Уборка подъездов</t>
  </si>
  <si>
    <t>1.2.</t>
  </si>
  <si>
    <t>Содержание, уборка и благоустройство земельного участка, входящего в состав общего имущества</t>
  </si>
  <si>
    <t>1.3.</t>
  </si>
  <si>
    <t>Содержание и ремонт конструктивных элементов жилых зданий, относящихся к общему имуществу собственников помещений в МКД</t>
  </si>
  <si>
    <t>2.1.</t>
  </si>
  <si>
    <t>Содержание и ремонт оборудования и систем инженерно-технического обеспечения, относящегося к общему имуществу собственников помещений в многоквартирном доме</t>
  </si>
  <si>
    <t>3.1.</t>
  </si>
  <si>
    <t>Расходы на истребование задолженности по оплате помещений, содержание информационных систем, обеспечивающих сбор, обработку и хранение данных о платежах за помещения, ведение и хранение технической документации на МКД, выставление платёжных документов на оплату помещений и коммунальных услуг</t>
  </si>
  <si>
    <t>4.1.</t>
  </si>
  <si>
    <t>4.2.</t>
  </si>
  <si>
    <t>Работы по отдельно заключенным договорам</t>
  </si>
  <si>
    <t>Содержание и ремонт внутридомового электрооборудования и электрических сетей</t>
  </si>
  <si>
    <t>4.3.</t>
  </si>
  <si>
    <t>Обслуживание ОДПУ</t>
  </si>
  <si>
    <t>4.4.</t>
  </si>
  <si>
    <t>Санитарная обработка мест общего пользования (от грызунов и насекомых)</t>
  </si>
  <si>
    <t>4.5.</t>
  </si>
  <si>
    <t>Аварийное обслуживание</t>
  </si>
  <si>
    <t>Выполнение заявок населения</t>
  </si>
  <si>
    <t>Сведения о претензионно-исковой работе в отношении собственников и нанимателей помещений в многоквартирном доме, имеющих</t>
  </si>
  <si>
    <t xml:space="preserve"> задолженность по оплате за жилое помещение и (или) коммунальные услуги:</t>
  </si>
  <si>
    <t xml:space="preserve">   1.  За отчетный период выполнены следующие работы (оказаны следующие услуги) по содержанию общего имущества собственников</t>
  </si>
  <si>
    <t>помещений  в многоквартирном доме:</t>
  </si>
  <si>
    <t>Приложение № 2</t>
  </si>
  <si>
    <t>(адрес места приема населения лицом, осущестляющим управление многоквартирным домом, по вопросам отчета</t>
  </si>
  <si>
    <t>(основной государственный регистрационный номер/идентификационный номер налогоплательщика)</t>
  </si>
  <si>
    <t xml:space="preserve">                            Лицо, уполномоченное давать разъяснения по отчету:</t>
  </si>
  <si>
    <t xml:space="preserve">               Отчет о деятельности по управлению многоквартирным домом по адресу:</t>
  </si>
  <si>
    <t xml:space="preserve">         (номер телефона, адрес электронной почты (при наличии) лица, уполномоченного давать разъяснения по отчету</t>
  </si>
  <si>
    <t xml:space="preserve">            Общая площадь жилых и нежилых помещений в многоквартирном доме, принадлежащих собственникам жилых и нежилых </t>
  </si>
  <si>
    <t>многоквартирном доме:</t>
  </si>
  <si>
    <t xml:space="preserve">За отчетный период выполнены следующие работы по текущему ремонту общего имущества собственников помещений в </t>
  </si>
  <si>
    <t>Общий объем денежных средств, подлежащих внесению собственниками помещений в многоквартирном доме в качестве платы за текущий</t>
  </si>
  <si>
    <t>Сведения о начислениях лица, осуществляющего управление многоквартирным домом, собственникам и нанимателям помещений в</t>
  </si>
  <si>
    <t>многоквартирном доме за выполненные работы (оказанные услуги) по содержанию, управлению и текущему ремонту общего имущества</t>
  </si>
  <si>
    <t>многоквартирного дома, в том числе за оказанные дополнительные услуги (оказывваемые на основании решений общего собрания</t>
  </si>
  <si>
    <t>собственников помещений в многоквартирном доме), о поступлении средств от собственников и нанимателей помещений в многоквартирном</t>
  </si>
  <si>
    <t>доме за указанные работы (услуги) за отчетный период:</t>
  </si>
  <si>
    <t>Общество с ограниченной ответственностью "Территориальная ремонтно-эксплуатационная компания"</t>
  </si>
  <si>
    <t>Иркутская область, город Ангарск, 58 квартал, дом 37</t>
  </si>
  <si>
    <t>ИНН 3801066231</t>
  </si>
  <si>
    <t>тел. 8(3955)52-47-98,   OOO_trek@bk.ru</t>
  </si>
  <si>
    <t xml:space="preserve">   за 2025 год</t>
  </si>
  <si>
    <t>Уборка мест общего пользования, входящих в состав общего имущества многоквартирного дома</t>
  </si>
  <si>
    <t>Мирошникова Аэлита Александровна, экономист</t>
  </si>
  <si>
    <t>4.6.</t>
  </si>
  <si>
    <t>Обслуживание, диагностирование ВДГО</t>
  </si>
  <si>
    <t>4.7.</t>
  </si>
  <si>
    <t>4.8.</t>
  </si>
  <si>
    <t>Непредвиденные работы (форс-мажорные обстоятельства)</t>
  </si>
  <si>
    <t>г. Ангарск,   квартал     106,         дом    4</t>
  </si>
  <si>
    <t>Платежи за дополнительные услуги (аренда) в многоквартирном доме</t>
  </si>
  <si>
    <t>Объем выплоненных работ с единицами измерения</t>
  </si>
  <si>
    <t>Общая сумма поступивших денежных средств по исковым заявлениям и судебным приказам, поданным в отчетном периоде и исполненных в принудительном порядке, в том числе исполненных после отчетного периода</t>
  </si>
  <si>
    <t>Платежи нанимателей помещений в многоквартирном доме</t>
  </si>
  <si>
    <r>
      <t>Дата размещения отчёта: "__</t>
    </r>
    <r>
      <rPr>
        <b/>
        <i/>
        <u/>
        <sz val="12"/>
        <color theme="1"/>
        <rFont val="Times New Roman"/>
        <family val="1"/>
        <charset val="204"/>
      </rPr>
      <t>31</t>
    </r>
    <r>
      <rPr>
        <sz val="11"/>
        <color theme="1"/>
        <rFont val="Times New Roman"/>
        <family val="1"/>
        <charset val="204"/>
      </rPr>
      <t>__"__</t>
    </r>
    <r>
      <rPr>
        <b/>
        <i/>
        <u/>
        <sz val="12"/>
        <color theme="1"/>
        <rFont val="Times New Roman"/>
        <family val="1"/>
        <charset val="204"/>
      </rPr>
      <t>марта</t>
    </r>
    <r>
      <rPr>
        <sz val="11"/>
        <color theme="1"/>
        <rFont val="Times New Roman"/>
        <family val="1"/>
        <charset val="204"/>
      </rPr>
      <t>__ ___</t>
    </r>
    <r>
      <rPr>
        <b/>
        <i/>
        <u/>
        <sz val="12"/>
        <color theme="1"/>
        <rFont val="Times New Roman"/>
        <family val="1"/>
        <charset val="204"/>
      </rPr>
      <t>2026</t>
    </r>
    <r>
      <rPr>
        <sz val="11"/>
        <color theme="1"/>
        <rFont val="Times New Roman"/>
        <family val="1"/>
        <charset val="204"/>
      </rPr>
      <t>___г.</t>
    </r>
  </si>
  <si>
    <t>4.9.</t>
  </si>
  <si>
    <t>Услуги по управлению многоквартирным домом</t>
  </si>
  <si>
    <t>Содержание, ремонт и подготовка системы отопления к сезонной эксплуатации, содержание, ремонт систем ХВС, ГВС и водоотведения</t>
  </si>
  <si>
    <t>Содержание и ремонт конструктивных элементов, содержание кровли</t>
  </si>
  <si>
    <r>
      <t>ремонт общего имущества многоквартирного дома в составе платы за содержание жилого помещения, за отчетный период:_</t>
    </r>
    <r>
      <rPr>
        <u/>
        <sz val="11"/>
        <color theme="1"/>
        <rFont val="Times New Roman"/>
        <family val="1"/>
        <charset val="204"/>
      </rPr>
      <t>0,0</t>
    </r>
    <r>
      <rPr>
        <sz val="11"/>
        <color theme="1"/>
        <rFont val="Times New Roman"/>
        <family val="1"/>
        <charset val="204"/>
      </rPr>
      <t>_руб.</t>
    </r>
  </si>
  <si>
    <r>
      <t>Стоимость работ по текущему ремонту, выполненных за отчетный период:_</t>
    </r>
    <r>
      <rPr>
        <u/>
        <sz val="11"/>
        <color theme="1"/>
        <rFont val="Times New Roman"/>
        <family val="1"/>
        <charset val="204"/>
      </rPr>
      <t>0,0</t>
    </r>
    <r>
      <rPr>
        <sz val="11"/>
        <color theme="1"/>
        <rFont val="Times New Roman"/>
        <family val="1"/>
        <charset val="204"/>
      </rPr>
      <t>_руб.</t>
    </r>
  </si>
  <si>
    <r>
      <t>Остаток /перерасход (сальдо) денежных средств на финансирование текущего ремонта на 1 января отчетного периода:</t>
    </r>
    <r>
      <rPr>
        <u/>
        <sz val="11"/>
        <color theme="1"/>
        <rFont val="Times New Roman"/>
        <family val="1"/>
        <charset val="204"/>
      </rPr>
      <t xml:space="preserve"> 0  </t>
    </r>
    <r>
      <rPr>
        <sz val="11"/>
        <color theme="1"/>
        <rFont val="Times New Roman"/>
        <family val="1"/>
        <charset val="204"/>
      </rPr>
      <t>руб.</t>
    </r>
  </si>
  <si>
    <r>
      <t>Остаток/перерасход (сальдо) денежных средств на финансирование текущего ремонта на 31 декабря отчетного периода:_</t>
    </r>
    <r>
      <rPr>
        <u/>
        <sz val="11"/>
        <color theme="1"/>
        <rFont val="Times New Roman"/>
        <family val="1"/>
        <charset val="204"/>
      </rPr>
      <t>0</t>
    </r>
    <r>
      <rPr>
        <sz val="11"/>
        <color theme="1"/>
        <rFont val="Times New Roman"/>
        <family val="1"/>
        <charset val="204"/>
      </rPr>
      <t>_руб.</t>
    </r>
  </si>
  <si>
    <t>м2</t>
  </si>
  <si>
    <r>
      <t>помещений (без учета помещений, входящих в состав общего имущества многоквартирного дома):__</t>
    </r>
    <r>
      <rPr>
        <b/>
        <i/>
        <u/>
        <sz val="12"/>
        <color theme="1"/>
        <rFont val="Times New Roman"/>
        <family val="1"/>
        <charset val="204"/>
      </rPr>
      <t>2742,6</t>
    </r>
    <r>
      <rPr>
        <sz val="11"/>
        <color theme="1"/>
        <rFont val="Times New Roman"/>
        <family val="1"/>
        <charset val="204"/>
      </rPr>
      <t>__кв.м</t>
    </r>
  </si>
  <si>
    <r>
      <t xml:space="preserve">Стоимость услуг по управлению многоквартирным домом, оказанных за отчетный период: </t>
    </r>
    <r>
      <rPr>
        <u/>
        <sz val="11"/>
        <color theme="1"/>
        <rFont val="Times New Roman"/>
        <family val="1"/>
        <charset val="204"/>
      </rPr>
      <t>416449,6</t>
    </r>
    <r>
      <rPr>
        <sz val="11"/>
        <color theme="1"/>
        <rFont val="Times New Roman"/>
        <family val="1"/>
        <charset val="204"/>
      </rPr>
      <t>_руб.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</si>
</sst>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7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i/>
      <u/>
      <sz val="12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name val="Times New Roman"/>
      <family val="1"/>
      <charset val="204"/>
    </font>
    <font>
      <u/>
      <sz val="11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15">
    <xf numFmtId="0" fontId="0" fillId="0" borderId="0" xfId="0"/>
    <xf numFmtId="2" fontId="1" fillId="0" borderId="0" xfId="0" applyNumberFormat="1" applyFont="1" applyBorder="1" applyAlignment="1">
      <alignment vertical="center" wrapText="1"/>
    </xf>
    <xf numFmtId="2" fontId="1" fillId="2" borderId="7" xfId="0" applyNumberFormat="1" applyFont="1" applyFill="1" applyBorder="1" applyAlignment="1">
      <alignment vertical="center" wrapText="1"/>
    </xf>
    <xf numFmtId="2" fontId="1" fillId="2" borderId="9" xfId="0" applyNumberFormat="1" applyFont="1" applyFill="1" applyBorder="1" applyAlignment="1">
      <alignment vertical="center" wrapText="1"/>
    </xf>
    <xf numFmtId="2" fontId="1" fillId="2" borderId="8" xfId="0" applyNumberFormat="1" applyFont="1" applyFill="1" applyBorder="1" applyAlignment="1">
      <alignment vertical="center" wrapText="1"/>
    </xf>
    <xf numFmtId="0" fontId="2" fillId="0" borderId="0" xfId="0" applyFont="1"/>
    <xf numFmtId="0" fontId="2" fillId="0" borderId="0" xfId="0" applyFont="1" applyAlignment="1">
      <alignment horizontal="right"/>
    </xf>
    <xf numFmtId="0" fontId="2" fillId="0" borderId="0" xfId="0" applyFont="1" applyAlignment="1"/>
    <xf numFmtId="0" fontId="4" fillId="0" borderId="1" xfId="0" applyFont="1" applyBorder="1" applyAlignment="1">
      <alignment vertical="top" wrapText="1"/>
    </xf>
    <xf numFmtId="0" fontId="4" fillId="0" borderId="8" xfId="0" applyFont="1" applyBorder="1" applyAlignment="1">
      <alignment vertical="top" wrapText="1"/>
    </xf>
    <xf numFmtId="0" fontId="4" fillId="0" borderId="11" xfId="0" applyFont="1" applyBorder="1" applyAlignment="1">
      <alignment vertical="top" wrapText="1"/>
    </xf>
    <xf numFmtId="0" fontId="4" fillId="0" borderId="2" xfId="0" applyFont="1" applyBorder="1" applyAlignment="1">
      <alignment horizontal="center"/>
    </xf>
    <xf numFmtId="0" fontId="4" fillId="0" borderId="10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4" fillId="0" borderId="0" xfId="0" applyFont="1"/>
    <xf numFmtId="0" fontId="4" fillId="2" borderId="1" xfId="0" applyFont="1" applyFill="1" applyBorder="1" applyAlignment="1">
      <alignment horizontal="center"/>
    </xf>
    <xf numFmtId="2" fontId="2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right"/>
    </xf>
    <xf numFmtId="0" fontId="2" fillId="2" borderId="1" xfId="0" applyFont="1" applyFill="1" applyBorder="1" applyAlignment="1">
      <alignment horizontal="center"/>
    </xf>
    <xf numFmtId="0" fontId="2" fillId="0" borderId="0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/>
    </xf>
    <xf numFmtId="164" fontId="2" fillId="0" borderId="1" xfId="0" applyNumberFormat="1" applyFont="1" applyBorder="1"/>
    <xf numFmtId="0" fontId="2" fillId="0" borderId="1" xfId="0" applyFont="1" applyBorder="1" applyAlignment="1">
      <alignment horizontal="center"/>
    </xf>
    <xf numFmtId="164" fontId="2" fillId="0" borderId="1" xfId="0" applyNumberFormat="1" applyFont="1" applyBorder="1" applyAlignment="1">
      <alignment horizontal="right"/>
    </xf>
    <xf numFmtId="0" fontId="2" fillId="0" borderId="10" xfId="0" applyFont="1" applyBorder="1" applyAlignment="1">
      <alignment horizontal="center" vertical="center"/>
    </xf>
    <xf numFmtId="164" fontId="2" fillId="2" borderId="1" xfId="0" applyNumberFormat="1" applyFont="1" applyFill="1" applyBorder="1"/>
    <xf numFmtId="0" fontId="2" fillId="2" borderId="7" xfId="0" applyFont="1" applyFill="1" applyBorder="1" applyAlignment="1"/>
    <xf numFmtId="0" fontId="2" fillId="2" borderId="9" xfId="0" applyFont="1" applyFill="1" applyBorder="1" applyAlignment="1"/>
    <xf numFmtId="2" fontId="2" fillId="2" borderId="8" xfId="0" applyNumberFormat="1" applyFont="1" applyFill="1" applyBorder="1" applyAlignment="1">
      <alignment horizontal="center"/>
    </xf>
    <xf numFmtId="0" fontId="2" fillId="0" borderId="0" xfId="0" applyFont="1" applyAlignment="1">
      <alignment horizontal="left" vertical="top"/>
    </xf>
    <xf numFmtId="0" fontId="2" fillId="0" borderId="0" xfId="0" applyFont="1" applyAlignment="1">
      <alignment horizontal="left"/>
    </xf>
    <xf numFmtId="0" fontId="4" fillId="0" borderId="1" xfId="0" applyFont="1" applyBorder="1" applyAlignment="1">
      <alignment horizontal="center"/>
    </xf>
    <xf numFmtId="0" fontId="2" fillId="0" borderId="1" xfId="0" applyFont="1" applyBorder="1" applyAlignment="1">
      <alignment horizontal="left"/>
    </xf>
    <xf numFmtId="0" fontId="2" fillId="0" borderId="7" xfId="0" applyFont="1" applyBorder="1" applyAlignment="1"/>
    <xf numFmtId="0" fontId="2" fillId="0" borderId="9" xfId="0" applyFont="1" applyBorder="1" applyAlignment="1"/>
    <xf numFmtId="0" fontId="2" fillId="0" borderId="8" xfId="0" applyFont="1" applyBorder="1" applyAlignment="1"/>
    <xf numFmtId="9" fontId="2" fillId="0" borderId="8" xfId="0" applyNumberFormat="1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4" fillId="0" borderId="1" xfId="0" applyFont="1" applyBorder="1" applyAlignment="1">
      <alignment horizontal="left"/>
    </xf>
    <xf numFmtId="0" fontId="2" fillId="0" borderId="1" xfId="0" applyFont="1" applyBorder="1" applyAlignment="1">
      <alignment horizontal="center"/>
    </xf>
    <xf numFmtId="0" fontId="4" fillId="0" borderId="7" xfId="0" applyFont="1" applyBorder="1" applyAlignment="1">
      <alignment horizontal="center" vertical="top" wrapText="1"/>
    </xf>
    <xf numFmtId="0" fontId="4" fillId="0" borderId="9" xfId="0" applyFont="1" applyBorder="1" applyAlignment="1">
      <alignment horizontal="center" vertical="top" wrapText="1"/>
    </xf>
    <xf numFmtId="0" fontId="2" fillId="0" borderId="7" xfId="0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0" fontId="4" fillId="0" borderId="1" xfId="0" applyFont="1" applyBorder="1" applyAlignment="1">
      <alignment horizontal="center" vertical="top" wrapText="1"/>
    </xf>
    <xf numFmtId="0" fontId="4" fillId="0" borderId="1" xfId="0" applyFont="1" applyBorder="1" applyAlignment="1">
      <alignment horizontal="center"/>
    </xf>
    <xf numFmtId="0" fontId="4" fillId="0" borderId="2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center" vertical="top" wrapText="1"/>
    </xf>
    <xf numFmtId="0" fontId="4" fillId="0" borderId="4" xfId="0" applyFont="1" applyBorder="1" applyAlignment="1">
      <alignment horizontal="center" vertical="top" wrapText="1"/>
    </xf>
    <xf numFmtId="164" fontId="2" fillId="0" borderId="7" xfId="0" applyNumberFormat="1" applyFont="1" applyBorder="1" applyAlignment="1">
      <alignment horizontal="center"/>
    </xf>
    <xf numFmtId="164" fontId="2" fillId="0" borderId="9" xfId="0" applyNumberFormat="1" applyFont="1" applyBorder="1" applyAlignment="1">
      <alignment horizontal="center"/>
    </xf>
    <xf numFmtId="164" fontId="2" fillId="0" borderId="8" xfId="0" applyNumberFormat="1" applyFont="1" applyBorder="1" applyAlignment="1">
      <alignment horizontal="center"/>
    </xf>
    <xf numFmtId="0" fontId="2" fillId="0" borderId="0" xfId="0" applyFont="1" applyAlignment="1">
      <alignment horizontal="left"/>
    </xf>
    <xf numFmtId="164" fontId="2" fillId="0" borderId="1" xfId="0" applyNumberFormat="1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2" fontId="2" fillId="0" borderId="7" xfId="0" applyNumberFormat="1" applyFont="1" applyBorder="1" applyAlignment="1">
      <alignment horizontal="center" vertical="center"/>
    </xf>
    <xf numFmtId="2" fontId="2" fillId="0" borderId="8" xfId="0" applyNumberFormat="1" applyFont="1" applyBorder="1" applyAlignment="1">
      <alignment horizontal="center" vertical="center"/>
    </xf>
    <xf numFmtId="2" fontId="1" fillId="0" borderId="7" xfId="0" applyNumberFormat="1" applyFont="1" applyBorder="1" applyAlignment="1">
      <alignment horizontal="left" vertical="center" wrapText="1"/>
    </xf>
    <xf numFmtId="2" fontId="1" fillId="0" borderId="9" xfId="0" applyNumberFormat="1" applyFont="1" applyBorder="1" applyAlignment="1">
      <alignment horizontal="left" vertical="center" wrapText="1"/>
    </xf>
    <xf numFmtId="2" fontId="1" fillId="0" borderId="8" xfId="0" applyNumberFormat="1" applyFont="1" applyBorder="1" applyAlignment="1">
      <alignment horizontal="left" vertical="center" wrapText="1"/>
    </xf>
    <xf numFmtId="0" fontId="2" fillId="2" borderId="7" xfId="0" applyFont="1" applyFill="1" applyBorder="1" applyAlignment="1">
      <alignment horizontal="center"/>
    </xf>
    <xf numFmtId="0" fontId="2" fillId="2" borderId="8" xfId="0" applyFont="1" applyFill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5" fillId="2" borderId="2" xfId="0" applyFont="1" applyFill="1" applyBorder="1" applyAlignment="1">
      <alignment horizontal="center"/>
    </xf>
    <xf numFmtId="0" fontId="5" fillId="2" borderId="4" xfId="0" applyFont="1" applyFill="1" applyBorder="1" applyAlignment="1">
      <alignment horizontal="center"/>
    </xf>
    <xf numFmtId="0" fontId="2" fillId="0" borderId="1" xfId="0" applyFont="1" applyBorder="1" applyAlignment="1">
      <alignment horizontal="center" vertical="center"/>
    </xf>
    <xf numFmtId="2" fontId="2" fillId="0" borderId="7" xfId="0" applyNumberFormat="1" applyFont="1" applyBorder="1" applyAlignment="1">
      <alignment horizontal="center"/>
    </xf>
    <xf numFmtId="2" fontId="2" fillId="0" borderId="8" xfId="0" applyNumberFormat="1" applyFont="1" applyBorder="1" applyAlignment="1">
      <alignment horizontal="center"/>
    </xf>
    <xf numFmtId="0" fontId="3" fillId="0" borderId="0" xfId="0" applyFont="1" applyAlignment="1">
      <alignment horizontal="center"/>
    </xf>
    <xf numFmtId="0" fontId="4" fillId="0" borderId="5" xfId="0" applyFont="1" applyBorder="1" applyAlignment="1">
      <alignment horizontal="center" vertical="top" wrapText="1"/>
    </xf>
    <xf numFmtId="0" fontId="4" fillId="0" borderId="12" xfId="0" applyFont="1" applyBorder="1" applyAlignment="1">
      <alignment horizontal="center" vertical="top" wrapText="1"/>
    </xf>
    <xf numFmtId="0" fontId="4" fillId="0" borderId="0" xfId="0" applyFont="1" applyAlignment="1">
      <alignment horizontal="center"/>
    </xf>
    <xf numFmtId="0" fontId="4" fillId="0" borderId="8" xfId="0" applyFont="1" applyBorder="1" applyAlignment="1">
      <alignment horizontal="center" vertical="top"/>
    </xf>
    <xf numFmtId="0" fontId="4" fillId="0" borderId="1" xfId="0" applyFont="1" applyBorder="1" applyAlignment="1">
      <alignment horizontal="center" vertical="top"/>
    </xf>
    <xf numFmtId="0" fontId="2" fillId="0" borderId="0" xfId="0" applyFont="1" applyBorder="1" applyAlignment="1">
      <alignment horizontal="center" vertical="top" wrapText="1"/>
    </xf>
    <xf numFmtId="2" fontId="1" fillId="2" borderId="7" xfId="0" applyNumberFormat="1" applyFont="1" applyFill="1" applyBorder="1" applyAlignment="1">
      <alignment horizontal="left" vertical="top" wrapText="1"/>
    </xf>
    <xf numFmtId="2" fontId="1" fillId="2" borderId="9" xfId="0" applyNumberFormat="1" applyFont="1" applyFill="1" applyBorder="1" applyAlignment="1">
      <alignment horizontal="left" vertical="top" wrapText="1"/>
    </xf>
    <xf numFmtId="2" fontId="1" fillId="2" borderId="8" xfId="0" applyNumberFormat="1" applyFont="1" applyFill="1" applyBorder="1" applyAlignment="1">
      <alignment horizontal="left" vertical="top" wrapText="1"/>
    </xf>
    <xf numFmtId="0" fontId="4" fillId="0" borderId="8" xfId="0" applyFont="1" applyBorder="1" applyAlignment="1">
      <alignment horizontal="center" vertical="top" wrapText="1"/>
    </xf>
    <xf numFmtId="0" fontId="4" fillId="0" borderId="10" xfId="0" applyFont="1" applyBorder="1" applyAlignment="1">
      <alignment horizontal="center" vertical="top" wrapText="1"/>
    </xf>
    <xf numFmtId="0" fontId="4" fillId="0" borderId="11" xfId="0" applyFont="1" applyBorder="1" applyAlignment="1">
      <alignment horizontal="center" vertical="top" wrapText="1"/>
    </xf>
    <xf numFmtId="0" fontId="4" fillId="0" borderId="6" xfId="0" applyFont="1" applyBorder="1" applyAlignment="1">
      <alignment horizontal="center" vertical="top" wrapText="1"/>
    </xf>
    <xf numFmtId="2" fontId="1" fillId="2" borderId="7" xfId="0" applyNumberFormat="1" applyFont="1" applyFill="1" applyBorder="1" applyAlignment="1">
      <alignment horizontal="left" vertical="center" wrapText="1"/>
    </xf>
    <xf numFmtId="2" fontId="1" fillId="2" borderId="9" xfId="0" applyNumberFormat="1" applyFont="1" applyFill="1" applyBorder="1" applyAlignment="1">
      <alignment horizontal="left" vertical="center" wrapText="1"/>
    </xf>
    <xf numFmtId="2" fontId="1" fillId="2" borderId="8" xfId="0" applyNumberFormat="1" applyFont="1" applyFill="1" applyBorder="1" applyAlignment="1">
      <alignment horizontal="left" vertical="center" wrapText="1"/>
    </xf>
    <xf numFmtId="0" fontId="4" fillId="0" borderId="5" xfId="0" applyFont="1" applyBorder="1" applyAlignment="1">
      <alignment horizontal="center"/>
    </xf>
    <xf numFmtId="0" fontId="4" fillId="0" borderId="12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2" fontId="1" fillId="0" borderId="7" xfId="0" applyNumberFormat="1" applyFont="1" applyFill="1" applyBorder="1" applyAlignment="1">
      <alignment horizontal="left" vertical="center" wrapText="1"/>
    </xf>
    <xf numFmtId="2" fontId="1" fillId="0" borderId="9" xfId="0" applyNumberFormat="1" applyFont="1" applyFill="1" applyBorder="1" applyAlignment="1">
      <alignment horizontal="left" vertical="center" wrapText="1"/>
    </xf>
    <xf numFmtId="2" fontId="1" fillId="0" borderId="8" xfId="0" applyNumberFormat="1" applyFont="1" applyFill="1" applyBorder="1" applyAlignment="1">
      <alignment horizontal="left" vertical="center" wrapText="1"/>
    </xf>
    <xf numFmtId="0" fontId="4" fillId="0" borderId="10" xfId="0" applyFont="1" applyBorder="1" applyAlignment="1">
      <alignment horizontal="center"/>
    </xf>
    <xf numFmtId="2" fontId="1" fillId="0" borderId="1" xfId="0" applyNumberFormat="1" applyFont="1" applyBorder="1" applyAlignment="1">
      <alignment horizontal="left" vertical="center" wrapText="1"/>
    </xf>
    <xf numFmtId="2" fontId="1" fillId="0" borderId="2" xfId="0" applyNumberFormat="1" applyFont="1" applyBorder="1" applyAlignment="1">
      <alignment horizontal="left" vertical="center" wrapText="1"/>
    </xf>
    <xf numFmtId="2" fontId="1" fillId="0" borderId="3" xfId="0" applyNumberFormat="1" applyFont="1" applyBorder="1" applyAlignment="1">
      <alignment horizontal="left" vertical="center" wrapText="1"/>
    </xf>
    <xf numFmtId="2" fontId="1" fillId="0" borderId="4" xfId="0" applyNumberFormat="1" applyFont="1" applyBorder="1" applyAlignment="1">
      <alignment horizontal="left" vertical="center" wrapText="1"/>
    </xf>
    <xf numFmtId="2" fontId="1" fillId="0" borderId="7" xfId="0" applyNumberFormat="1" applyFont="1" applyBorder="1" applyAlignment="1">
      <alignment horizontal="left" vertical="top" wrapText="1"/>
    </xf>
    <xf numFmtId="2" fontId="1" fillId="0" borderId="9" xfId="0" applyNumberFormat="1" applyFont="1" applyBorder="1" applyAlignment="1">
      <alignment horizontal="left" vertical="top" wrapText="1"/>
    </xf>
    <xf numFmtId="2" fontId="1" fillId="0" borderId="8" xfId="0" applyNumberFormat="1" applyFont="1" applyBorder="1" applyAlignment="1">
      <alignment horizontal="left" vertical="top" wrapText="1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4" fillId="0" borderId="7" xfId="0" applyFont="1" applyBorder="1" applyAlignment="1">
      <alignment horizontal="left"/>
    </xf>
    <xf numFmtId="0" fontId="4" fillId="0" borderId="9" xfId="0" applyFont="1" applyBorder="1" applyAlignment="1">
      <alignment horizontal="left"/>
    </xf>
    <xf numFmtId="0" fontId="4" fillId="0" borderId="8" xfId="0" applyFont="1" applyBorder="1" applyAlignment="1">
      <alignment horizontal="left"/>
    </xf>
    <xf numFmtId="0" fontId="4" fillId="0" borderId="1" xfId="0" applyFont="1" applyBorder="1" applyAlignment="1">
      <alignment horizontal="left" vertical="top" wrapText="1"/>
    </xf>
    <xf numFmtId="0" fontId="4" fillId="0" borderId="7" xfId="0" applyFont="1" applyBorder="1" applyAlignment="1">
      <alignment horizontal="left" vertical="top" wrapText="1"/>
    </xf>
    <xf numFmtId="0" fontId="4" fillId="0" borderId="9" xfId="0" applyFont="1" applyBorder="1" applyAlignment="1">
      <alignment horizontal="left" vertical="top" wrapText="1"/>
    </xf>
    <xf numFmtId="0" fontId="4" fillId="0" borderId="8" xfId="0" applyFont="1" applyBorder="1" applyAlignment="1">
      <alignment horizontal="left" vertical="top" wrapText="1"/>
    </xf>
    <xf numFmtId="0" fontId="2" fillId="0" borderId="3" xfId="0" applyFont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S100"/>
  <sheetViews>
    <sheetView tabSelected="1" view="pageBreakPreview" topLeftCell="A41" zoomScaleNormal="90" zoomScaleSheetLayoutView="100" workbookViewId="0">
      <selection activeCell="T72" sqref="T72"/>
    </sheetView>
  </sheetViews>
  <sheetFormatPr defaultColWidth="8.7109375" defaultRowHeight="15" x14ac:dyDescent="0.25"/>
  <cols>
    <col min="1" max="1" width="2.85546875" style="5" customWidth="1"/>
    <col min="2" max="2" width="1.85546875" style="5" customWidth="1"/>
    <col min="3" max="3" width="2.5703125" style="5" customWidth="1"/>
    <col min="4" max="4" width="18.85546875" style="5" customWidth="1"/>
    <col min="5" max="5" width="7.85546875" style="5" customWidth="1"/>
    <col min="6" max="6" width="8.5703125" style="5" customWidth="1"/>
    <col min="7" max="7" width="8.7109375" style="5"/>
    <col min="8" max="8" width="5.140625" style="5" customWidth="1"/>
    <col min="9" max="9" width="6.5703125" style="5" customWidth="1"/>
    <col min="10" max="10" width="10.5703125" style="5" customWidth="1"/>
    <col min="11" max="11" width="11.42578125" style="5" customWidth="1"/>
    <col min="12" max="12" width="3.5703125" style="5" customWidth="1"/>
    <col min="13" max="13" width="6.85546875" style="5" customWidth="1"/>
    <col min="14" max="14" width="12.28515625" style="5" customWidth="1"/>
    <col min="15" max="15" width="11.28515625" style="5" customWidth="1"/>
    <col min="16" max="16" width="11.140625" style="5" customWidth="1"/>
    <col min="17" max="17" width="4.7109375" style="5" customWidth="1"/>
    <col min="18" max="16384" width="8.7109375" style="5"/>
  </cols>
  <sheetData>
    <row r="1" spans="2:16" x14ac:dyDescent="0.25">
      <c r="K1" s="6"/>
      <c r="L1" s="6"/>
      <c r="M1" s="6"/>
      <c r="N1" s="6"/>
      <c r="O1" s="6"/>
      <c r="P1" s="6" t="s">
        <v>65</v>
      </c>
    </row>
    <row r="2" spans="2:16" x14ac:dyDescent="0.25">
      <c r="K2" s="6"/>
      <c r="L2" s="6"/>
      <c r="M2" s="6"/>
      <c r="N2" s="6"/>
      <c r="O2" s="6"/>
      <c r="P2" s="6" t="s">
        <v>0</v>
      </c>
    </row>
    <row r="3" spans="2:16" x14ac:dyDescent="0.25">
      <c r="K3" s="6"/>
      <c r="L3" s="6"/>
      <c r="M3" s="6"/>
      <c r="N3" s="6"/>
      <c r="O3" s="6"/>
      <c r="P3" s="6" t="s">
        <v>1</v>
      </c>
    </row>
    <row r="4" spans="2:16" x14ac:dyDescent="0.25">
      <c r="K4" s="6"/>
      <c r="L4" s="6"/>
      <c r="M4" s="6"/>
      <c r="N4" s="6"/>
      <c r="O4" s="6"/>
      <c r="P4" s="6" t="s">
        <v>2</v>
      </c>
    </row>
    <row r="5" spans="2:16" x14ac:dyDescent="0.25">
      <c r="K5" s="6"/>
      <c r="L5" s="6"/>
      <c r="M5" s="6"/>
      <c r="N5" s="6"/>
      <c r="O5" s="6"/>
      <c r="P5" s="6" t="s">
        <v>3</v>
      </c>
    </row>
    <row r="6" spans="2:16" ht="18.600000000000001" customHeight="1" x14ac:dyDescent="0.25">
      <c r="D6" s="38" t="s">
        <v>4</v>
      </c>
      <c r="E6" s="38"/>
      <c r="F6" s="38"/>
      <c r="G6" s="38"/>
      <c r="H6" s="38"/>
      <c r="I6" s="38"/>
      <c r="J6" s="38"/>
      <c r="K6" s="38"/>
      <c r="L6" s="38"/>
      <c r="M6" s="38"/>
      <c r="N6" s="38"/>
      <c r="O6" s="38"/>
      <c r="P6" s="38"/>
    </row>
    <row r="7" spans="2:16" ht="12.6" customHeight="1" x14ac:dyDescent="0.25">
      <c r="D7" s="38" t="s">
        <v>5</v>
      </c>
      <c r="E7" s="38"/>
      <c r="F7" s="38"/>
      <c r="G7" s="38"/>
      <c r="H7" s="38"/>
      <c r="I7" s="38"/>
      <c r="J7" s="38"/>
      <c r="K7" s="38"/>
      <c r="L7" s="38"/>
      <c r="M7" s="38"/>
      <c r="N7" s="38"/>
      <c r="O7" s="38"/>
      <c r="P7" s="38"/>
    </row>
    <row r="8" spans="2:16" ht="5.0999999999999996" customHeight="1" x14ac:dyDescent="0.25"/>
    <row r="9" spans="2:16" ht="13.5" customHeight="1" x14ac:dyDescent="0.25">
      <c r="B9" s="5" t="s">
        <v>7</v>
      </c>
      <c r="C9" s="5" t="s">
        <v>7</v>
      </c>
      <c r="D9" s="38" t="s">
        <v>69</v>
      </c>
      <c r="E9" s="38"/>
      <c r="F9" s="38"/>
      <c r="G9" s="38"/>
      <c r="H9" s="38"/>
      <c r="I9" s="38"/>
      <c r="J9" s="38"/>
      <c r="K9" s="38"/>
      <c r="L9" s="38"/>
      <c r="M9" s="38"/>
      <c r="N9" s="38"/>
      <c r="O9" s="38"/>
    </row>
    <row r="10" spans="2:16" ht="18" customHeight="1" x14ac:dyDescent="0.25">
      <c r="B10" s="73" t="s">
        <v>92</v>
      </c>
      <c r="C10" s="73"/>
      <c r="D10" s="73"/>
      <c r="E10" s="73"/>
      <c r="F10" s="73"/>
      <c r="G10" s="73"/>
      <c r="H10" s="73"/>
      <c r="I10" s="73"/>
      <c r="J10" s="73"/>
      <c r="K10" s="73"/>
      <c r="L10" s="73"/>
      <c r="M10" s="73"/>
      <c r="N10" s="73"/>
      <c r="O10" s="73"/>
      <c r="P10" s="73"/>
    </row>
    <row r="11" spans="2:16" ht="15.75" x14ac:dyDescent="0.25">
      <c r="D11" s="73" t="s">
        <v>84</v>
      </c>
      <c r="E11" s="73"/>
      <c r="F11" s="73"/>
      <c r="G11" s="73"/>
      <c r="H11" s="73"/>
      <c r="I11" s="73"/>
      <c r="J11" s="73"/>
      <c r="K11" s="73"/>
      <c r="L11" s="73"/>
      <c r="M11" s="73"/>
      <c r="N11" s="73"/>
      <c r="O11" s="73"/>
    </row>
    <row r="12" spans="2:16" ht="4.5" customHeight="1" x14ac:dyDescent="0.25"/>
    <row r="13" spans="2:16" ht="17.45" customHeight="1" x14ac:dyDescent="0.25">
      <c r="B13" s="73" t="s">
        <v>80</v>
      </c>
      <c r="C13" s="73"/>
      <c r="D13" s="73"/>
      <c r="E13" s="73"/>
      <c r="F13" s="73"/>
      <c r="G13" s="73"/>
      <c r="H13" s="73"/>
      <c r="I13" s="73"/>
      <c r="J13" s="73"/>
      <c r="K13" s="73"/>
      <c r="L13" s="73"/>
      <c r="M13" s="73"/>
      <c r="N13" s="73"/>
      <c r="O13" s="73"/>
      <c r="P13" s="73"/>
    </row>
    <row r="14" spans="2:16" x14ac:dyDescent="0.25">
      <c r="B14" s="76" t="s">
        <v>6</v>
      </c>
      <c r="C14" s="76"/>
      <c r="D14" s="76"/>
      <c r="E14" s="76"/>
      <c r="F14" s="76"/>
      <c r="G14" s="76"/>
      <c r="H14" s="76"/>
      <c r="I14" s="76"/>
      <c r="J14" s="76"/>
      <c r="K14" s="76"/>
      <c r="L14" s="76"/>
      <c r="M14" s="76"/>
      <c r="N14" s="76"/>
      <c r="O14" s="76"/>
      <c r="P14" s="76"/>
    </row>
    <row r="15" spans="2:16" ht="18.95" customHeight="1" x14ac:dyDescent="0.25">
      <c r="B15" s="73" t="s">
        <v>81</v>
      </c>
      <c r="C15" s="73"/>
      <c r="D15" s="73"/>
      <c r="E15" s="73"/>
      <c r="F15" s="73"/>
      <c r="G15" s="73"/>
      <c r="H15" s="73"/>
      <c r="I15" s="73"/>
      <c r="J15" s="73"/>
      <c r="K15" s="73"/>
      <c r="L15" s="73"/>
      <c r="M15" s="73"/>
      <c r="N15" s="73"/>
      <c r="O15" s="73"/>
      <c r="P15" s="73"/>
    </row>
    <row r="16" spans="2:16" x14ac:dyDescent="0.25">
      <c r="B16" s="76" t="s">
        <v>66</v>
      </c>
      <c r="C16" s="76"/>
      <c r="D16" s="76"/>
      <c r="E16" s="76"/>
      <c r="F16" s="76"/>
      <c r="G16" s="76"/>
      <c r="H16" s="76"/>
      <c r="I16" s="76"/>
      <c r="J16" s="76"/>
      <c r="K16" s="76"/>
      <c r="L16" s="76"/>
      <c r="M16" s="76"/>
      <c r="N16" s="76"/>
      <c r="O16" s="76"/>
      <c r="P16" s="76"/>
    </row>
    <row r="17" spans="2:16" ht="5.0999999999999996" customHeight="1" x14ac:dyDescent="0.25">
      <c r="B17" s="76"/>
      <c r="C17" s="76"/>
      <c r="D17" s="76"/>
      <c r="E17" s="76"/>
      <c r="F17" s="76"/>
      <c r="G17" s="76"/>
      <c r="H17" s="76"/>
      <c r="I17" s="76"/>
      <c r="J17" s="76"/>
      <c r="K17" s="76"/>
      <c r="L17" s="76"/>
      <c r="M17" s="76"/>
      <c r="N17" s="76"/>
      <c r="O17" s="76"/>
      <c r="P17" s="76"/>
    </row>
    <row r="18" spans="2:16" ht="15.75" x14ac:dyDescent="0.25">
      <c r="B18" s="73" t="s">
        <v>82</v>
      </c>
      <c r="C18" s="73"/>
      <c r="D18" s="73"/>
      <c r="E18" s="73"/>
      <c r="F18" s="73"/>
      <c r="G18" s="73"/>
      <c r="H18" s="73"/>
      <c r="I18" s="73"/>
      <c r="J18" s="73"/>
      <c r="K18" s="73"/>
      <c r="L18" s="73"/>
      <c r="M18" s="73"/>
      <c r="N18" s="73"/>
      <c r="O18" s="73"/>
      <c r="P18" s="73"/>
    </row>
    <row r="19" spans="2:16" x14ac:dyDescent="0.25">
      <c r="B19" s="76" t="s">
        <v>67</v>
      </c>
      <c r="C19" s="76"/>
      <c r="D19" s="76"/>
      <c r="E19" s="76"/>
      <c r="F19" s="76"/>
      <c r="G19" s="76"/>
      <c r="H19" s="76"/>
      <c r="I19" s="76"/>
      <c r="J19" s="76"/>
      <c r="K19" s="76"/>
      <c r="L19" s="76"/>
      <c r="M19" s="76"/>
      <c r="N19" s="76"/>
      <c r="O19" s="76"/>
      <c r="P19" s="76"/>
    </row>
    <row r="20" spans="2:16" ht="8.4499999999999993" customHeight="1" x14ac:dyDescent="0.25">
      <c r="B20" s="76"/>
      <c r="C20" s="76"/>
      <c r="D20" s="76"/>
      <c r="E20" s="76"/>
      <c r="F20" s="76"/>
      <c r="G20" s="76"/>
      <c r="H20" s="76"/>
      <c r="I20" s="76"/>
      <c r="J20" s="76"/>
      <c r="K20" s="76"/>
      <c r="L20" s="76"/>
    </row>
    <row r="21" spans="2:16" ht="3.95" customHeight="1" x14ac:dyDescent="0.25"/>
    <row r="22" spans="2:16" ht="1.5" hidden="1" customHeight="1" x14ac:dyDescent="0.25">
      <c r="E22" s="38" t="s">
        <v>68</v>
      </c>
      <c r="F22" s="38"/>
      <c r="G22" s="38"/>
      <c r="H22" s="38"/>
      <c r="I22" s="38"/>
      <c r="J22" s="38"/>
      <c r="K22" s="38"/>
      <c r="L22" s="38"/>
      <c r="M22" s="38"/>
    </row>
    <row r="23" spans="2:16" ht="18" customHeight="1" x14ac:dyDescent="0.25">
      <c r="B23" s="73" t="s">
        <v>86</v>
      </c>
      <c r="C23" s="73"/>
      <c r="D23" s="73"/>
      <c r="E23" s="73"/>
      <c r="F23" s="73"/>
      <c r="G23" s="73"/>
      <c r="H23" s="73"/>
      <c r="I23" s="73"/>
      <c r="J23" s="73"/>
      <c r="K23" s="73"/>
      <c r="L23" s="73"/>
      <c r="M23" s="73"/>
      <c r="N23" s="73"/>
      <c r="O23" s="73"/>
      <c r="P23" s="73"/>
    </row>
    <row r="24" spans="2:16" x14ac:dyDescent="0.25">
      <c r="B24" s="76" t="s">
        <v>8</v>
      </c>
      <c r="C24" s="76"/>
      <c r="D24" s="76"/>
      <c r="E24" s="76"/>
      <c r="F24" s="76"/>
      <c r="G24" s="76"/>
      <c r="H24" s="76"/>
      <c r="I24" s="76"/>
      <c r="J24" s="76"/>
      <c r="K24" s="76"/>
      <c r="L24" s="76"/>
      <c r="M24" s="76"/>
      <c r="N24" s="76"/>
      <c r="O24" s="76"/>
      <c r="P24" s="76"/>
    </row>
    <row r="25" spans="2:16" ht="18" customHeight="1" x14ac:dyDescent="0.25">
      <c r="B25" s="73" t="s">
        <v>83</v>
      </c>
      <c r="C25" s="73"/>
      <c r="D25" s="73"/>
      <c r="E25" s="73"/>
      <c r="F25" s="73"/>
      <c r="G25" s="73"/>
      <c r="H25" s="73"/>
      <c r="I25" s="73"/>
      <c r="J25" s="73"/>
      <c r="K25" s="73"/>
      <c r="L25" s="73"/>
      <c r="M25" s="73"/>
      <c r="N25" s="73"/>
      <c r="O25" s="73"/>
      <c r="P25" s="73"/>
    </row>
    <row r="26" spans="2:16" x14ac:dyDescent="0.25">
      <c r="B26" s="76" t="s">
        <v>70</v>
      </c>
      <c r="C26" s="76"/>
      <c r="D26" s="76"/>
      <c r="E26" s="76"/>
      <c r="F26" s="76"/>
      <c r="G26" s="76"/>
      <c r="H26" s="76"/>
      <c r="I26" s="76"/>
      <c r="J26" s="76"/>
      <c r="K26" s="76"/>
      <c r="L26" s="76"/>
      <c r="M26" s="76"/>
      <c r="N26" s="76"/>
      <c r="O26" s="76"/>
      <c r="P26" s="76"/>
    </row>
    <row r="27" spans="2:16" ht="5.0999999999999996" customHeight="1" x14ac:dyDescent="0.25">
      <c r="C27" s="76"/>
      <c r="D27" s="76"/>
      <c r="E27" s="76"/>
      <c r="F27" s="76"/>
      <c r="G27" s="76"/>
      <c r="H27" s="76"/>
      <c r="I27" s="76"/>
      <c r="J27" s="76"/>
      <c r="K27" s="76"/>
      <c r="L27" s="76"/>
    </row>
    <row r="28" spans="2:16" ht="18.95" customHeight="1" x14ac:dyDescent="0.25">
      <c r="B28" s="38" t="s">
        <v>71</v>
      </c>
      <c r="C28" s="38"/>
      <c r="D28" s="38"/>
      <c r="E28" s="38"/>
      <c r="F28" s="38"/>
      <c r="G28" s="38"/>
      <c r="H28" s="38"/>
      <c r="I28" s="38"/>
      <c r="J28" s="38"/>
      <c r="K28" s="38"/>
      <c r="L28" s="38"/>
      <c r="M28" s="38"/>
      <c r="N28" s="38"/>
      <c r="O28" s="38"/>
      <c r="P28" s="38"/>
    </row>
    <row r="29" spans="2:16" ht="15.75" x14ac:dyDescent="0.25">
      <c r="B29" s="38" t="s">
        <v>107</v>
      </c>
      <c r="C29" s="38"/>
      <c r="D29" s="38"/>
      <c r="E29" s="38"/>
      <c r="F29" s="38"/>
      <c r="G29" s="38"/>
      <c r="H29" s="38"/>
      <c r="I29" s="38"/>
      <c r="J29" s="38"/>
      <c r="K29" s="38"/>
      <c r="L29" s="38"/>
      <c r="M29" s="38"/>
      <c r="N29" s="38"/>
      <c r="O29" s="38"/>
      <c r="P29" s="38"/>
    </row>
    <row r="30" spans="2:16" ht="6" customHeight="1" x14ac:dyDescent="0.25"/>
    <row r="31" spans="2:16" ht="9.9499999999999993" hidden="1" customHeight="1" x14ac:dyDescent="0.25"/>
    <row r="32" spans="2:16" ht="20.100000000000001" customHeight="1" x14ac:dyDescent="0.25">
      <c r="C32" s="38" t="s">
        <v>97</v>
      </c>
      <c r="D32" s="38"/>
      <c r="E32" s="38"/>
      <c r="F32" s="38"/>
      <c r="G32" s="38"/>
      <c r="H32" s="38"/>
      <c r="I32" s="38"/>
      <c r="J32" s="38"/>
      <c r="K32" s="38"/>
      <c r="L32" s="38"/>
      <c r="M32" s="38"/>
      <c r="N32" s="38"/>
      <c r="O32" s="38"/>
      <c r="P32" s="7"/>
    </row>
    <row r="33" spans="2:19" ht="14.45" customHeight="1" x14ac:dyDescent="0.25"/>
    <row r="34" spans="2:19" x14ac:dyDescent="0.25">
      <c r="B34" s="5" t="s">
        <v>63</v>
      </c>
    </row>
    <row r="35" spans="2:19" x14ac:dyDescent="0.25">
      <c r="B35" s="5" t="s">
        <v>64</v>
      </c>
    </row>
    <row r="36" spans="2:19" ht="9.9499999999999993" customHeight="1" x14ac:dyDescent="0.25"/>
    <row r="37" spans="2:19" x14ac:dyDescent="0.25">
      <c r="B37" s="47" t="s">
        <v>9</v>
      </c>
      <c r="C37" s="48"/>
      <c r="D37" s="47" t="s">
        <v>10</v>
      </c>
      <c r="E37" s="48"/>
      <c r="F37" s="48"/>
      <c r="G37" s="48"/>
      <c r="H37" s="48"/>
      <c r="I37" s="49"/>
      <c r="J37" s="49" t="s">
        <v>11</v>
      </c>
      <c r="K37" s="84" t="s">
        <v>12</v>
      </c>
      <c r="L37" s="41" t="s">
        <v>13</v>
      </c>
      <c r="M37" s="42"/>
      <c r="N37" s="83"/>
      <c r="O37" s="77" t="s">
        <v>14</v>
      </c>
      <c r="P37" s="78"/>
    </row>
    <row r="38" spans="2:19" ht="102" customHeight="1" x14ac:dyDescent="0.25">
      <c r="B38" s="74"/>
      <c r="C38" s="75"/>
      <c r="D38" s="74"/>
      <c r="E38" s="75"/>
      <c r="F38" s="75"/>
      <c r="G38" s="75"/>
      <c r="H38" s="75"/>
      <c r="I38" s="86"/>
      <c r="J38" s="86"/>
      <c r="K38" s="85"/>
      <c r="L38" s="45" t="s">
        <v>15</v>
      </c>
      <c r="M38" s="45"/>
      <c r="N38" s="8" t="s">
        <v>39</v>
      </c>
      <c r="O38" s="9" t="s">
        <v>16</v>
      </c>
      <c r="P38" s="10" t="s">
        <v>17</v>
      </c>
    </row>
    <row r="39" spans="2:19" s="14" customFormat="1" ht="12.75" x14ac:dyDescent="0.2">
      <c r="B39" s="66">
        <v>1</v>
      </c>
      <c r="C39" s="67"/>
      <c r="D39" s="90">
        <v>2</v>
      </c>
      <c r="E39" s="91"/>
      <c r="F39" s="91"/>
      <c r="G39" s="91"/>
      <c r="H39" s="91"/>
      <c r="I39" s="92"/>
      <c r="J39" s="11">
        <v>3</v>
      </c>
      <c r="K39" s="12">
        <v>4</v>
      </c>
      <c r="L39" s="97">
        <v>5</v>
      </c>
      <c r="M39" s="97"/>
      <c r="N39" s="12">
        <v>6</v>
      </c>
      <c r="O39" s="12">
        <v>7</v>
      </c>
      <c r="P39" s="13">
        <v>8</v>
      </c>
    </row>
    <row r="40" spans="2:19" ht="29.1" customHeight="1" x14ac:dyDescent="0.25">
      <c r="B40" s="68" t="s">
        <v>38</v>
      </c>
      <c r="C40" s="69"/>
      <c r="D40" s="80" t="s">
        <v>37</v>
      </c>
      <c r="E40" s="81"/>
      <c r="F40" s="81"/>
      <c r="G40" s="81"/>
      <c r="H40" s="81"/>
      <c r="I40" s="82"/>
      <c r="J40" s="15" t="s">
        <v>106</v>
      </c>
      <c r="K40" s="16">
        <f>SUM(K41:K43)</f>
        <v>5.4600000000000009</v>
      </c>
      <c r="L40" s="93">
        <v>2742.6</v>
      </c>
      <c r="M40" s="93"/>
      <c r="N40" s="17">
        <f>K40*L40*12</f>
        <v>179695.152</v>
      </c>
      <c r="O40" s="18">
        <v>2742.6</v>
      </c>
      <c r="P40" s="17">
        <f>SUM(P41:P43)</f>
        <v>181513.11600000001</v>
      </c>
      <c r="S40" s="79"/>
    </row>
    <row r="41" spans="2:19" ht="17.100000000000001" customHeight="1" x14ac:dyDescent="0.25">
      <c r="B41" s="43" t="s">
        <v>40</v>
      </c>
      <c r="C41" s="55"/>
      <c r="D41" s="94" t="s">
        <v>41</v>
      </c>
      <c r="E41" s="95"/>
      <c r="F41" s="95"/>
      <c r="G41" s="95"/>
      <c r="H41" s="95"/>
      <c r="I41" s="96"/>
      <c r="J41" s="13" t="s">
        <v>106</v>
      </c>
      <c r="K41" s="20">
        <v>2.14</v>
      </c>
      <c r="L41" s="43">
        <v>2742.6</v>
      </c>
      <c r="M41" s="55"/>
      <c r="N41" s="21">
        <f>K41*L41*12</f>
        <v>70429.967999999993</v>
      </c>
      <c r="O41" s="22">
        <v>2742.6</v>
      </c>
      <c r="P41" s="23">
        <v>70429.97</v>
      </c>
      <c r="S41" s="79"/>
    </row>
    <row r="42" spans="2:19" ht="29.1" customHeight="1" x14ac:dyDescent="0.25">
      <c r="B42" s="43" t="s">
        <v>42</v>
      </c>
      <c r="C42" s="55"/>
      <c r="D42" s="94" t="s">
        <v>43</v>
      </c>
      <c r="E42" s="95"/>
      <c r="F42" s="95"/>
      <c r="G42" s="95"/>
      <c r="H42" s="95"/>
      <c r="I42" s="96"/>
      <c r="J42" s="13" t="s">
        <v>106</v>
      </c>
      <c r="K42" s="20">
        <v>3.24</v>
      </c>
      <c r="L42" s="40">
        <v>2742.6</v>
      </c>
      <c r="M42" s="40"/>
      <c r="N42" s="23">
        <f t="shared" ref="N42:N56" si="0">K42*L42*12</f>
        <v>106632.288</v>
      </c>
      <c r="O42" s="22">
        <v>2742.6</v>
      </c>
      <c r="P42" s="23">
        <f>94126.03+7690.34+6633.88</f>
        <v>108450.25</v>
      </c>
      <c r="S42" s="79"/>
    </row>
    <row r="43" spans="2:19" ht="29.1" customHeight="1" x14ac:dyDescent="0.25">
      <c r="B43" s="43" t="s">
        <v>44</v>
      </c>
      <c r="C43" s="55"/>
      <c r="D43" s="94" t="s">
        <v>85</v>
      </c>
      <c r="E43" s="95"/>
      <c r="F43" s="95"/>
      <c r="G43" s="95"/>
      <c r="H43" s="95"/>
      <c r="I43" s="96"/>
      <c r="J43" s="13" t="s">
        <v>106</v>
      </c>
      <c r="K43" s="20">
        <v>0.08</v>
      </c>
      <c r="L43" s="43">
        <v>2742.6</v>
      </c>
      <c r="M43" s="55"/>
      <c r="N43" s="21">
        <f t="shared" si="0"/>
        <v>2632.8959999999997</v>
      </c>
      <c r="O43" s="22">
        <v>2742.6</v>
      </c>
      <c r="P43" s="23">
        <f>N43</f>
        <v>2632.8959999999997</v>
      </c>
      <c r="S43" s="79"/>
    </row>
    <row r="44" spans="2:19" ht="44.25" customHeight="1" x14ac:dyDescent="0.25">
      <c r="B44" s="61" t="s">
        <v>19</v>
      </c>
      <c r="C44" s="62"/>
      <c r="D44" s="87" t="s">
        <v>45</v>
      </c>
      <c r="E44" s="88"/>
      <c r="F44" s="88"/>
      <c r="G44" s="88"/>
      <c r="H44" s="88"/>
      <c r="I44" s="89"/>
      <c r="J44" s="15" t="s">
        <v>106</v>
      </c>
      <c r="K44" s="16">
        <f>SUM(K45:K45)</f>
        <v>0.99</v>
      </c>
      <c r="L44" s="93">
        <v>2742.6</v>
      </c>
      <c r="M44" s="93"/>
      <c r="N44" s="17">
        <f t="shared" si="0"/>
        <v>32582.088</v>
      </c>
      <c r="O44" s="18">
        <v>2742.6</v>
      </c>
      <c r="P44" s="17">
        <f>SUM(P45:P45)</f>
        <v>36738.089999999997</v>
      </c>
      <c r="S44" s="79"/>
    </row>
    <row r="45" spans="2:19" ht="34.5" customHeight="1" x14ac:dyDescent="0.25">
      <c r="B45" s="43" t="s">
        <v>46</v>
      </c>
      <c r="C45" s="55"/>
      <c r="D45" s="58" t="s">
        <v>101</v>
      </c>
      <c r="E45" s="59"/>
      <c r="F45" s="59"/>
      <c r="G45" s="59"/>
      <c r="H45" s="59"/>
      <c r="I45" s="60"/>
      <c r="J45" s="13" t="s">
        <v>106</v>
      </c>
      <c r="K45" s="24">
        <v>0.99</v>
      </c>
      <c r="L45" s="43">
        <v>2742.6</v>
      </c>
      <c r="M45" s="55"/>
      <c r="N45" s="21">
        <f t="shared" si="0"/>
        <v>32582.088</v>
      </c>
      <c r="O45" s="22">
        <v>2742.6</v>
      </c>
      <c r="P45" s="23">
        <v>36738.089999999997</v>
      </c>
      <c r="S45" s="79"/>
    </row>
    <row r="46" spans="2:19" ht="42.95" customHeight="1" x14ac:dyDescent="0.25">
      <c r="B46" s="61" t="s">
        <v>26</v>
      </c>
      <c r="C46" s="62"/>
      <c r="D46" s="87" t="s">
        <v>47</v>
      </c>
      <c r="E46" s="88"/>
      <c r="F46" s="88"/>
      <c r="G46" s="88"/>
      <c r="H46" s="88"/>
      <c r="I46" s="89"/>
      <c r="J46" s="15" t="s">
        <v>106</v>
      </c>
      <c r="K46" s="16">
        <f>SUM(K47:K47)</f>
        <v>1.1599999999999999</v>
      </c>
      <c r="L46" s="61">
        <v>2742.6</v>
      </c>
      <c r="M46" s="62"/>
      <c r="N46" s="25">
        <f t="shared" si="0"/>
        <v>38176.991999999998</v>
      </c>
      <c r="O46" s="18">
        <v>2742.6</v>
      </c>
      <c r="P46" s="17">
        <f>SUM(P47:P47)</f>
        <v>74318.25</v>
      </c>
      <c r="S46" s="79"/>
    </row>
    <row r="47" spans="2:19" ht="48.75" customHeight="1" x14ac:dyDescent="0.25">
      <c r="B47" s="71" t="s">
        <v>48</v>
      </c>
      <c r="C47" s="72"/>
      <c r="D47" s="99" t="s">
        <v>100</v>
      </c>
      <c r="E47" s="100"/>
      <c r="F47" s="100"/>
      <c r="G47" s="100"/>
      <c r="H47" s="100"/>
      <c r="I47" s="101"/>
      <c r="J47" s="13" t="s">
        <v>106</v>
      </c>
      <c r="K47" s="37">
        <v>1.1599999999999999</v>
      </c>
      <c r="L47" s="40">
        <v>2742.6</v>
      </c>
      <c r="M47" s="40"/>
      <c r="N47" s="23">
        <f t="shared" si="0"/>
        <v>38176.991999999998</v>
      </c>
      <c r="O47" s="22">
        <v>2742.6</v>
      </c>
      <c r="P47" s="23">
        <f>70361.65+3956.6</f>
        <v>74318.25</v>
      </c>
      <c r="S47" s="79"/>
    </row>
    <row r="48" spans="2:19" x14ac:dyDescent="0.25">
      <c r="B48" s="61" t="s">
        <v>27</v>
      </c>
      <c r="C48" s="62"/>
      <c r="D48" s="87" t="s">
        <v>52</v>
      </c>
      <c r="E48" s="88"/>
      <c r="F48" s="88"/>
      <c r="G48" s="88"/>
      <c r="H48" s="88"/>
      <c r="I48" s="89"/>
      <c r="J48" s="15" t="s">
        <v>106</v>
      </c>
      <c r="K48" s="16">
        <f>SUM(K49:K56)</f>
        <v>2.6200000000000006</v>
      </c>
      <c r="L48" s="93">
        <v>2742.6</v>
      </c>
      <c r="M48" s="93"/>
      <c r="N48" s="17">
        <f>SUM(N49:N56)+N57</f>
        <v>120048.94400000002</v>
      </c>
      <c r="O48" s="18">
        <v>2742.6</v>
      </c>
      <c r="P48" s="17">
        <f>SUM(P49:P57)</f>
        <v>123880.15699999998</v>
      </c>
      <c r="S48" s="79"/>
    </row>
    <row r="49" spans="2:19" ht="72.599999999999994" customHeight="1" x14ac:dyDescent="0.25">
      <c r="B49" s="56" t="s">
        <v>50</v>
      </c>
      <c r="C49" s="57"/>
      <c r="D49" s="99" t="s">
        <v>49</v>
      </c>
      <c r="E49" s="100"/>
      <c r="F49" s="100"/>
      <c r="G49" s="100"/>
      <c r="H49" s="100"/>
      <c r="I49" s="101"/>
      <c r="J49" s="13" t="s">
        <v>106</v>
      </c>
      <c r="K49" s="20">
        <v>0.14000000000000001</v>
      </c>
      <c r="L49" s="43">
        <v>2742.6</v>
      </c>
      <c r="M49" s="55"/>
      <c r="N49" s="21">
        <f t="shared" si="0"/>
        <v>4607.5680000000002</v>
      </c>
      <c r="O49" s="22">
        <v>2742.6</v>
      </c>
      <c r="P49" s="23">
        <f>8000+256+4278.48</f>
        <v>12534.48</v>
      </c>
      <c r="S49" s="79"/>
    </row>
    <row r="50" spans="2:19" ht="27" customHeight="1" x14ac:dyDescent="0.25">
      <c r="B50" s="56" t="s">
        <v>51</v>
      </c>
      <c r="C50" s="57"/>
      <c r="D50" s="98" t="s">
        <v>53</v>
      </c>
      <c r="E50" s="98"/>
      <c r="F50" s="98"/>
      <c r="G50" s="98"/>
      <c r="H50" s="98"/>
      <c r="I50" s="98"/>
      <c r="J50" s="13" t="s">
        <v>106</v>
      </c>
      <c r="K50" s="20">
        <v>0.55000000000000004</v>
      </c>
      <c r="L50" s="40">
        <v>2742.6</v>
      </c>
      <c r="M50" s="40"/>
      <c r="N50" s="23">
        <f t="shared" si="0"/>
        <v>18101.16</v>
      </c>
      <c r="O50" s="22">
        <v>2742.6</v>
      </c>
      <c r="P50" s="23">
        <v>15638.34</v>
      </c>
      <c r="S50" s="79"/>
    </row>
    <row r="51" spans="2:19" x14ac:dyDescent="0.25">
      <c r="B51" s="56" t="s">
        <v>54</v>
      </c>
      <c r="C51" s="57"/>
      <c r="D51" s="58" t="s">
        <v>55</v>
      </c>
      <c r="E51" s="59"/>
      <c r="F51" s="59"/>
      <c r="G51" s="59"/>
      <c r="H51" s="59"/>
      <c r="I51" s="60"/>
      <c r="J51" s="13" t="s">
        <v>106</v>
      </c>
      <c r="K51" s="20">
        <v>0.66</v>
      </c>
      <c r="L51" s="43">
        <v>2742.6</v>
      </c>
      <c r="M51" s="55"/>
      <c r="N51" s="21">
        <f t="shared" si="0"/>
        <v>21721.392</v>
      </c>
      <c r="O51" s="22">
        <v>2742.6</v>
      </c>
      <c r="P51" s="23">
        <v>21600</v>
      </c>
      <c r="S51" s="79"/>
    </row>
    <row r="52" spans="2:19" x14ac:dyDescent="0.25">
      <c r="B52" s="56" t="s">
        <v>56</v>
      </c>
      <c r="C52" s="57"/>
      <c r="D52" s="102" t="s">
        <v>88</v>
      </c>
      <c r="E52" s="103"/>
      <c r="F52" s="103"/>
      <c r="G52" s="103"/>
      <c r="H52" s="103"/>
      <c r="I52" s="104"/>
      <c r="J52" s="13" t="s">
        <v>106</v>
      </c>
      <c r="K52" s="20">
        <v>0.39</v>
      </c>
      <c r="L52" s="40">
        <v>2742.6</v>
      </c>
      <c r="M52" s="40"/>
      <c r="N52" s="23">
        <f t="shared" si="0"/>
        <v>12835.368</v>
      </c>
      <c r="O52" s="22">
        <v>2742.6</v>
      </c>
      <c r="P52" s="23">
        <v>16469.64</v>
      </c>
      <c r="S52" s="79"/>
    </row>
    <row r="53" spans="2:19" ht="26.45" customHeight="1" x14ac:dyDescent="0.25">
      <c r="B53" s="56" t="s">
        <v>58</v>
      </c>
      <c r="C53" s="57"/>
      <c r="D53" s="58" t="s">
        <v>57</v>
      </c>
      <c r="E53" s="59"/>
      <c r="F53" s="59"/>
      <c r="G53" s="59"/>
      <c r="H53" s="59"/>
      <c r="I53" s="60"/>
      <c r="J53" s="13" t="s">
        <v>106</v>
      </c>
      <c r="K53" s="20">
        <f>0.06+0.04</f>
        <v>0.1</v>
      </c>
      <c r="L53" s="43">
        <v>2742.6</v>
      </c>
      <c r="M53" s="55"/>
      <c r="N53" s="23">
        <f t="shared" si="0"/>
        <v>3291.12</v>
      </c>
      <c r="O53" s="22">
        <v>2742.6</v>
      </c>
      <c r="P53" s="23">
        <v>0</v>
      </c>
      <c r="S53" s="79"/>
    </row>
    <row r="54" spans="2:19" x14ac:dyDescent="0.25">
      <c r="B54" s="56" t="s">
        <v>87</v>
      </c>
      <c r="C54" s="57"/>
      <c r="D54" s="58" t="s">
        <v>91</v>
      </c>
      <c r="E54" s="59"/>
      <c r="F54" s="59"/>
      <c r="G54" s="59"/>
      <c r="H54" s="59"/>
      <c r="I54" s="60"/>
      <c r="J54" s="13" t="s">
        <v>106</v>
      </c>
      <c r="K54" s="20">
        <v>0.09</v>
      </c>
      <c r="L54" s="40">
        <v>2742.6</v>
      </c>
      <c r="M54" s="40"/>
      <c r="N54" s="23">
        <f t="shared" si="0"/>
        <v>2962.0079999999998</v>
      </c>
      <c r="O54" s="22">
        <v>2742.6</v>
      </c>
      <c r="P54" s="23">
        <v>0</v>
      </c>
      <c r="S54" s="79"/>
    </row>
    <row r="55" spans="2:19" ht="15.95" customHeight="1" x14ac:dyDescent="0.25">
      <c r="B55" s="56" t="s">
        <v>89</v>
      </c>
      <c r="C55" s="57"/>
      <c r="D55" s="58" t="s">
        <v>59</v>
      </c>
      <c r="E55" s="59"/>
      <c r="F55" s="59"/>
      <c r="G55" s="59"/>
      <c r="H55" s="59"/>
      <c r="I55" s="60"/>
      <c r="J55" s="13" t="s">
        <v>106</v>
      </c>
      <c r="K55" s="20">
        <v>0.19</v>
      </c>
      <c r="L55" s="43">
        <v>2742.6</v>
      </c>
      <c r="M55" s="55"/>
      <c r="N55" s="21">
        <f t="shared" si="0"/>
        <v>6253.1279999999988</v>
      </c>
      <c r="O55" s="22">
        <v>2742.6</v>
      </c>
      <c r="P55" s="23">
        <v>5704.61</v>
      </c>
      <c r="S55" s="79"/>
    </row>
    <row r="56" spans="2:19" ht="15" customHeight="1" x14ac:dyDescent="0.25">
      <c r="B56" s="70" t="s">
        <v>90</v>
      </c>
      <c r="C56" s="70"/>
      <c r="D56" s="98" t="s">
        <v>60</v>
      </c>
      <c r="E56" s="98"/>
      <c r="F56" s="98"/>
      <c r="G56" s="98"/>
      <c r="H56" s="98"/>
      <c r="I56" s="98"/>
      <c r="J56" s="13" t="s">
        <v>106</v>
      </c>
      <c r="K56" s="20">
        <v>0.5</v>
      </c>
      <c r="L56" s="40">
        <v>2742.6</v>
      </c>
      <c r="M56" s="40"/>
      <c r="N56" s="23">
        <f t="shared" si="0"/>
        <v>16455.599999999999</v>
      </c>
      <c r="O56" s="22">
        <v>2742.6</v>
      </c>
      <c r="P56" s="23">
        <v>14074.04</v>
      </c>
      <c r="S56" s="79"/>
    </row>
    <row r="57" spans="2:19" ht="15" customHeight="1" x14ac:dyDescent="0.25">
      <c r="B57" s="105" t="s">
        <v>98</v>
      </c>
      <c r="C57" s="106"/>
      <c r="D57" s="58" t="s">
        <v>99</v>
      </c>
      <c r="E57" s="59"/>
      <c r="F57" s="59"/>
      <c r="G57" s="59"/>
      <c r="H57" s="59"/>
      <c r="I57" s="60"/>
      <c r="J57" s="31" t="s">
        <v>106</v>
      </c>
      <c r="K57" s="36">
        <v>0.1</v>
      </c>
      <c r="L57" s="43">
        <v>2742.6</v>
      </c>
      <c r="M57" s="55"/>
      <c r="N57" s="23">
        <v>33821.599999999999</v>
      </c>
      <c r="O57" s="22">
        <v>2742.6</v>
      </c>
      <c r="P57" s="23">
        <v>37859.046999999999</v>
      </c>
      <c r="S57" s="19"/>
    </row>
    <row r="58" spans="2:19" x14ac:dyDescent="0.25">
      <c r="B58" s="26"/>
      <c r="C58" s="27" t="s">
        <v>18</v>
      </c>
      <c r="D58" s="2"/>
      <c r="E58" s="3"/>
      <c r="F58" s="3"/>
      <c r="G58" s="3"/>
      <c r="H58" s="3"/>
      <c r="I58" s="4"/>
      <c r="J58" s="15" t="s">
        <v>25</v>
      </c>
      <c r="K58" s="28">
        <f>K48+K46+K44+K40</f>
        <v>10.23</v>
      </c>
      <c r="L58" s="61" t="s">
        <v>25</v>
      </c>
      <c r="M58" s="62"/>
      <c r="N58" s="25">
        <f>N48+N46+N44+N40</f>
        <v>370503.17599999998</v>
      </c>
      <c r="O58" s="18" t="s">
        <v>25</v>
      </c>
      <c r="P58" s="17">
        <f>P40+P44+P46+P48</f>
        <v>416449.61300000001</v>
      </c>
    </row>
    <row r="59" spans="2:19" ht="9" customHeight="1" x14ac:dyDescent="0.25">
      <c r="D59" s="1"/>
      <c r="E59" s="1"/>
      <c r="F59" s="1"/>
      <c r="G59" s="1"/>
      <c r="H59" s="1"/>
      <c r="I59" s="1"/>
      <c r="J59" s="29"/>
    </row>
    <row r="60" spans="2:19" ht="14.45" customHeight="1" x14ac:dyDescent="0.25">
      <c r="B60" s="38" t="s">
        <v>19</v>
      </c>
      <c r="C60" s="38"/>
      <c r="D60" s="30" t="s">
        <v>73</v>
      </c>
    </row>
    <row r="61" spans="2:19" x14ac:dyDescent="0.25">
      <c r="C61" s="53" t="s">
        <v>72</v>
      </c>
      <c r="D61" s="53"/>
      <c r="E61" s="53"/>
      <c r="F61" s="53"/>
      <c r="G61" s="53"/>
      <c r="H61" s="53"/>
      <c r="I61" s="53"/>
    </row>
    <row r="62" spans="2:19" x14ac:dyDescent="0.25">
      <c r="D62" s="30" t="s">
        <v>104</v>
      </c>
    </row>
    <row r="63" spans="2:19" x14ac:dyDescent="0.25">
      <c r="D63" s="30" t="s">
        <v>74</v>
      </c>
    </row>
    <row r="64" spans="2:19" x14ac:dyDescent="0.25">
      <c r="C64" s="53" t="s">
        <v>102</v>
      </c>
      <c r="D64" s="53"/>
      <c r="E64" s="53"/>
      <c r="F64" s="53"/>
      <c r="G64" s="53"/>
      <c r="H64" s="53"/>
      <c r="I64" s="53"/>
      <c r="J64" s="53"/>
      <c r="K64" s="53"/>
      <c r="L64" s="53"/>
      <c r="M64" s="53"/>
      <c r="N64" s="53"/>
      <c r="O64" s="53"/>
      <c r="P64" s="53"/>
    </row>
    <row r="65" spans="2:16" x14ac:dyDescent="0.25">
      <c r="D65" s="53" t="s">
        <v>103</v>
      </c>
      <c r="E65" s="53"/>
      <c r="F65" s="53"/>
      <c r="G65" s="53"/>
      <c r="H65" s="53"/>
      <c r="I65" s="53"/>
      <c r="J65" s="53"/>
      <c r="K65" s="53"/>
      <c r="L65" s="53"/>
      <c r="M65" s="53"/>
      <c r="N65" s="53"/>
      <c r="O65" s="53"/>
      <c r="P65" s="53"/>
    </row>
    <row r="66" spans="2:16" x14ac:dyDescent="0.25">
      <c r="D66" s="53" t="s">
        <v>105</v>
      </c>
      <c r="E66" s="53"/>
      <c r="F66" s="53"/>
      <c r="G66" s="53"/>
      <c r="H66" s="53"/>
      <c r="I66" s="53"/>
      <c r="J66" s="53"/>
      <c r="K66" s="53"/>
      <c r="L66" s="53"/>
      <c r="M66" s="53"/>
      <c r="N66" s="53"/>
      <c r="O66" s="53"/>
      <c r="P66" s="53"/>
    </row>
    <row r="67" spans="2:16" ht="8.4499999999999993" customHeight="1" x14ac:dyDescent="0.25">
      <c r="D67" s="53"/>
      <c r="E67" s="53"/>
      <c r="F67" s="53"/>
      <c r="G67" s="53"/>
      <c r="H67" s="53"/>
      <c r="I67" s="53"/>
      <c r="J67" s="53"/>
      <c r="K67" s="53"/>
      <c r="L67" s="53"/>
      <c r="M67" s="53"/>
      <c r="N67" s="53"/>
      <c r="O67" s="53"/>
      <c r="P67" s="53"/>
    </row>
    <row r="68" spans="2:16" hidden="1" x14ac:dyDescent="0.25">
      <c r="E68" s="7"/>
      <c r="F68" s="7"/>
      <c r="G68" s="7"/>
      <c r="H68" s="7"/>
      <c r="I68" s="7"/>
      <c r="J68" s="7"/>
      <c r="K68" s="7"/>
      <c r="L68" s="7"/>
      <c r="M68" s="7"/>
      <c r="N68" s="7"/>
      <c r="O68" s="7"/>
    </row>
    <row r="69" spans="2:16" hidden="1" x14ac:dyDescent="0.25"/>
    <row r="70" spans="2:16" ht="6.95" hidden="1" customHeight="1" x14ac:dyDescent="0.25"/>
    <row r="71" spans="2:16" ht="0.95" hidden="1" customHeight="1" x14ac:dyDescent="0.25"/>
    <row r="72" spans="2:16" ht="119.1" customHeight="1" x14ac:dyDescent="0.25">
      <c r="B72" s="45" t="s">
        <v>20</v>
      </c>
      <c r="C72" s="45"/>
      <c r="D72" s="45" t="s">
        <v>21</v>
      </c>
      <c r="E72" s="45"/>
      <c r="F72" s="45"/>
      <c r="G72" s="45"/>
      <c r="H72" s="45"/>
      <c r="I72" s="45" t="s">
        <v>22</v>
      </c>
      <c r="J72" s="45"/>
      <c r="K72" s="45" t="s">
        <v>24</v>
      </c>
      <c r="L72" s="45"/>
      <c r="M72" s="45" t="s">
        <v>94</v>
      </c>
      <c r="N72" s="45"/>
      <c r="O72" s="45" t="s">
        <v>23</v>
      </c>
      <c r="P72" s="45"/>
    </row>
    <row r="73" spans="2:16" s="14" customFormat="1" ht="14.45" customHeight="1" x14ac:dyDescent="0.2">
      <c r="B73" s="46">
        <v>1</v>
      </c>
      <c r="C73" s="46"/>
      <c r="D73" s="65">
        <v>2</v>
      </c>
      <c r="E73" s="65"/>
      <c r="F73" s="65"/>
      <c r="G73" s="65"/>
      <c r="H73" s="65"/>
      <c r="I73" s="46">
        <v>3</v>
      </c>
      <c r="J73" s="46"/>
      <c r="K73" s="46">
        <v>4</v>
      </c>
      <c r="L73" s="46"/>
      <c r="M73" s="46">
        <v>5</v>
      </c>
      <c r="N73" s="46"/>
      <c r="O73" s="46">
        <v>6</v>
      </c>
      <c r="P73" s="46"/>
    </row>
    <row r="74" spans="2:16" x14ac:dyDescent="0.25">
      <c r="B74" s="40" t="s">
        <v>38</v>
      </c>
      <c r="C74" s="40"/>
      <c r="D74" s="63" t="s">
        <v>25</v>
      </c>
      <c r="E74" s="114"/>
      <c r="F74" s="114"/>
      <c r="G74" s="114"/>
      <c r="H74" s="64"/>
      <c r="I74" s="63" t="s">
        <v>25</v>
      </c>
      <c r="J74" s="64"/>
      <c r="K74" s="43" t="s">
        <v>25</v>
      </c>
      <c r="L74" s="55"/>
      <c r="M74" s="43" t="s">
        <v>25</v>
      </c>
      <c r="N74" s="55"/>
      <c r="O74" s="43" t="s">
        <v>25</v>
      </c>
      <c r="P74" s="55"/>
    </row>
    <row r="75" spans="2:16" x14ac:dyDescent="0.25">
      <c r="B75" s="32" t="s">
        <v>18</v>
      </c>
      <c r="C75" s="32"/>
      <c r="D75" s="33"/>
      <c r="E75" s="34"/>
      <c r="F75" s="34"/>
      <c r="G75" s="34"/>
      <c r="H75" s="34"/>
      <c r="I75" s="34"/>
      <c r="J75" s="35"/>
      <c r="K75" s="43" t="s">
        <v>25</v>
      </c>
      <c r="L75" s="55"/>
      <c r="M75" s="43" t="s">
        <v>25</v>
      </c>
      <c r="N75" s="55"/>
      <c r="O75" s="43" t="s">
        <v>25</v>
      </c>
      <c r="P75" s="55"/>
    </row>
    <row r="76" spans="2:16" ht="7.5" customHeight="1" x14ac:dyDescent="0.25"/>
    <row r="77" spans="2:16" x14ac:dyDescent="0.25">
      <c r="B77" s="38" t="s">
        <v>26</v>
      </c>
      <c r="C77" s="38"/>
      <c r="D77" s="5" t="s">
        <v>108</v>
      </c>
    </row>
    <row r="78" spans="2:16" x14ac:dyDescent="0.25">
      <c r="B78" s="38" t="s">
        <v>27</v>
      </c>
      <c r="C78" s="38"/>
      <c r="D78" s="5" t="s">
        <v>61</v>
      </c>
    </row>
    <row r="79" spans="2:16" x14ac:dyDescent="0.25">
      <c r="B79" s="5" t="s">
        <v>62</v>
      </c>
    </row>
    <row r="80" spans="2:16" ht="9.6" customHeight="1" x14ac:dyDescent="0.25"/>
    <row r="81" spans="2:16" ht="68.45" customHeight="1" x14ac:dyDescent="0.25">
      <c r="B81" s="41" t="s">
        <v>20</v>
      </c>
      <c r="C81" s="42"/>
      <c r="D81" s="47" t="s">
        <v>28</v>
      </c>
      <c r="E81" s="48"/>
      <c r="F81" s="48"/>
      <c r="G81" s="49"/>
      <c r="H81" s="45" t="s">
        <v>29</v>
      </c>
      <c r="I81" s="45"/>
      <c r="J81" s="45"/>
      <c r="K81" s="45"/>
      <c r="L81" s="45" t="s">
        <v>95</v>
      </c>
      <c r="M81" s="45"/>
      <c r="N81" s="45"/>
      <c r="O81" s="45"/>
      <c r="P81" s="45"/>
    </row>
    <row r="82" spans="2:16" x14ac:dyDescent="0.25">
      <c r="B82" s="43">
        <v>1</v>
      </c>
      <c r="C82" s="44"/>
      <c r="D82" s="40">
        <v>2</v>
      </c>
      <c r="E82" s="40"/>
      <c r="F82" s="40"/>
      <c r="G82" s="40"/>
      <c r="H82" s="40">
        <v>3</v>
      </c>
      <c r="I82" s="40"/>
      <c r="J82" s="40"/>
      <c r="K82" s="40"/>
      <c r="L82" s="40">
        <v>4</v>
      </c>
      <c r="M82" s="40"/>
      <c r="N82" s="40"/>
      <c r="O82" s="40"/>
      <c r="P82" s="40"/>
    </row>
    <row r="83" spans="2:16" x14ac:dyDescent="0.25">
      <c r="B83" s="43" t="s">
        <v>38</v>
      </c>
      <c r="C83" s="44"/>
      <c r="D83" s="43">
        <v>4</v>
      </c>
      <c r="E83" s="44"/>
      <c r="F83" s="44"/>
      <c r="G83" s="55"/>
      <c r="H83" s="43">
        <v>4</v>
      </c>
      <c r="I83" s="44"/>
      <c r="J83" s="44"/>
      <c r="K83" s="55"/>
      <c r="L83" s="54">
        <v>57082.46</v>
      </c>
      <c r="M83" s="54"/>
      <c r="N83" s="54"/>
      <c r="O83" s="54"/>
      <c r="P83" s="54"/>
    </row>
    <row r="85" spans="2:16" x14ac:dyDescent="0.25">
      <c r="B85" s="38" t="s">
        <v>30</v>
      </c>
      <c r="C85" s="38"/>
      <c r="D85" s="53" t="s">
        <v>75</v>
      </c>
      <c r="E85" s="53"/>
      <c r="F85" s="53"/>
      <c r="G85" s="53"/>
      <c r="H85" s="53"/>
      <c r="I85" s="53"/>
      <c r="J85" s="53"/>
      <c r="K85" s="53"/>
      <c r="L85" s="53"/>
      <c r="M85" s="53"/>
      <c r="N85" s="53"/>
      <c r="O85" s="53"/>
      <c r="P85" s="53"/>
    </row>
    <row r="86" spans="2:16" x14ac:dyDescent="0.25">
      <c r="B86" s="30" t="s">
        <v>76</v>
      </c>
      <c r="C86" s="30"/>
      <c r="D86" s="30"/>
      <c r="E86" s="30"/>
      <c r="F86" s="30"/>
      <c r="G86" s="30"/>
      <c r="H86" s="30"/>
      <c r="I86" s="30"/>
      <c r="J86" s="30"/>
      <c r="K86" s="30"/>
      <c r="L86" s="30"/>
      <c r="M86" s="30"/>
      <c r="N86" s="30"/>
      <c r="O86" s="30"/>
      <c r="P86" s="30"/>
    </row>
    <row r="87" spans="2:16" x14ac:dyDescent="0.25">
      <c r="B87" s="53" t="s">
        <v>77</v>
      </c>
      <c r="C87" s="53"/>
      <c r="D87" s="53"/>
      <c r="E87" s="53"/>
      <c r="F87" s="53"/>
      <c r="G87" s="53"/>
      <c r="H87" s="53"/>
      <c r="I87" s="53"/>
      <c r="J87" s="53"/>
      <c r="K87" s="53"/>
      <c r="L87" s="53"/>
      <c r="M87" s="53"/>
      <c r="N87" s="53"/>
      <c r="O87" s="53"/>
      <c r="P87" s="53"/>
    </row>
    <row r="88" spans="2:16" x14ac:dyDescent="0.25">
      <c r="B88" s="53" t="s">
        <v>78</v>
      </c>
      <c r="C88" s="53"/>
      <c r="D88" s="53"/>
      <c r="E88" s="53"/>
      <c r="F88" s="53"/>
      <c r="G88" s="53"/>
      <c r="H88" s="53"/>
      <c r="I88" s="53"/>
      <c r="J88" s="53"/>
      <c r="K88" s="53"/>
      <c r="L88" s="53"/>
      <c r="M88" s="53"/>
      <c r="N88" s="53"/>
      <c r="O88" s="53"/>
      <c r="P88" s="53"/>
    </row>
    <row r="89" spans="2:16" x14ac:dyDescent="0.25">
      <c r="B89" s="53" t="s">
        <v>79</v>
      </c>
      <c r="C89" s="53"/>
      <c r="D89" s="53"/>
      <c r="E89" s="53"/>
      <c r="F89" s="53"/>
      <c r="G89" s="53"/>
      <c r="H89" s="53"/>
      <c r="I89" s="53"/>
      <c r="J89" s="53"/>
      <c r="K89" s="53"/>
      <c r="L89" s="53"/>
      <c r="M89" s="53"/>
      <c r="N89" s="53"/>
      <c r="O89" s="53"/>
      <c r="P89" s="53"/>
    </row>
    <row r="90" spans="2:16" ht="3" customHeight="1" x14ac:dyDescent="0.25">
      <c r="B90" s="53"/>
      <c r="C90" s="53"/>
      <c r="D90" s="53"/>
      <c r="E90" s="53"/>
      <c r="F90" s="53"/>
      <c r="G90" s="53"/>
      <c r="H90" s="53"/>
      <c r="I90" s="53"/>
      <c r="J90" s="53"/>
      <c r="K90" s="53"/>
      <c r="L90" s="53"/>
      <c r="M90" s="53"/>
      <c r="N90" s="53"/>
      <c r="O90" s="53"/>
      <c r="P90" s="53"/>
    </row>
    <row r="91" spans="2:16" ht="0.6" customHeight="1" x14ac:dyDescent="0.25">
      <c r="B91" s="53"/>
      <c r="C91" s="53"/>
      <c r="D91" s="53"/>
      <c r="E91" s="53"/>
      <c r="F91" s="53"/>
      <c r="G91" s="53"/>
      <c r="H91" s="53"/>
      <c r="I91" s="53"/>
      <c r="J91" s="53"/>
      <c r="K91" s="53"/>
      <c r="L91" s="53"/>
      <c r="M91" s="53"/>
      <c r="N91" s="53"/>
      <c r="O91" s="53"/>
      <c r="P91" s="53"/>
    </row>
    <row r="92" spans="2:16" ht="3.95" customHeight="1" x14ac:dyDescent="0.25">
      <c r="B92" s="53"/>
      <c r="C92" s="53"/>
      <c r="D92" s="53"/>
      <c r="E92" s="53"/>
      <c r="F92" s="53"/>
      <c r="G92" s="53"/>
      <c r="H92" s="53"/>
      <c r="I92" s="53"/>
      <c r="J92" s="53"/>
      <c r="K92" s="53"/>
      <c r="L92" s="53"/>
      <c r="M92" s="53"/>
      <c r="N92" s="53"/>
      <c r="O92" s="53"/>
      <c r="P92" s="53"/>
    </row>
    <row r="93" spans="2:16" ht="46.5" customHeight="1" x14ac:dyDescent="0.25">
      <c r="B93" s="45" t="s">
        <v>20</v>
      </c>
      <c r="C93" s="45"/>
      <c r="D93" s="41" t="s">
        <v>32</v>
      </c>
      <c r="E93" s="42"/>
      <c r="F93" s="42"/>
      <c r="G93" s="83"/>
      <c r="H93" s="41" t="s">
        <v>33</v>
      </c>
      <c r="I93" s="42"/>
      <c r="J93" s="83"/>
      <c r="K93" s="41" t="s">
        <v>34</v>
      </c>
      <c r="L93" s="83"/>
      <c r="M93" s="41" t="s">
        <v>35</v>
      </c>
      <c r="N93" s="83"/>
      <c r="O93" s="45" t="s">
        <v>31</v>
      </c>
      <c r="P93" s="45"/>
    </row>
    <row r="94" spans="2:16" x14ac:dyDescent="0.25">
      <c r="B94" s="46">
        <v>1</v>
      </c>
      <c r="C94" s="46"/>
      <c r="D94" s="46">
        <v>2</v>
      </c>
      <c r="E94" s="46"/>
      <c r="F94" s="46"/>
      <c r="G94" s="46"/>
      <c r="H94" s="46">
        <v>3</v>
      </c>
      <c r="I94" s="46"/>
      <c r="J94" s="46"/>
      <c r="K94" s="46">
        <v>4</v>
      </c>
      <c r="L94" s="46"/>
      <c r="M94" s="40">
        <v>5</v>
      </c>
      <c r="N94" s="40"/>
      <c r="O94" s="40">
        <v>6</v>
      </c>
      <c r="P94" s="40"/>
    </row>
    <row r="95" spans="2:16" ht="29.1" customHeight="1" x14ac:dyDescent="0.25">
      <c r="B95" s="39" t="s">
        <v>38</v>
      </c>
      <c r="C95" s="39"/>
      <c r="D95" s="110" t="s">
        <v>36</v>
      </c>
      <c r="E95" s="110"/>
      <c r="F95" s="110"/>
      <c r="G95" s="110"/>
      <c r="H95" s="54">
        <f>908329.21-510468.19</f>
        <v>397861.01999999996</v>
      </c>
      <c r="I95" s="54"/>
      <c r="J95" s="54"/>
      <c r="K95" s="54">
        <v>505104.92</v>
      </c>
      <c r="L95" s="54"/>
      <c r="M95" s="54">
        <v>551460.21</v>
      </c>
      <c r="N95" s="54"/>
      <c r="O95" s="54">
        <f>H95+K95-M95</f>
        <v>351505.73</v>
      </c>
      <c r="P95" s="54"/>
    </row>
    <row r="96" spans="2:16" ht="29.1" customHeight="1" x14ac:dyDescent="0.25">
      <c r="B96" s="107" t="s">
        <v>19</v>
      </c>
      <c r="C96" s="109"/>
      <c r="D96" s="111" t="s">
        <v>96</v>
      </c>
      <c r="E96" s="112"/>
      <c r="F96" s="112"/>
      <c r="G96" s="113"/>
      <c r="H96" s="50">
        <v>0</v>
      </c>
      <c r="I96" s="51"/>
      <c r="J96" s="52"/>
      <c r="K96" s="50">
        <v>0</v>
      </c>
      <c r="L96" s="52"/>
      <c r="M96" s="50">
        <v>0</v>
      </c>
      <c r="N96" s="52"/>
      <c r="O96" s="54">
        <f t="shared" ref="O96:O98" si="1">H96+K96-M96</f>
        <v>0</v>
      </c>
      <c r="P96" s="54"/>
    </row>
    <row r="97" spans="2:16" ht="26.45" customHeight="1" x14ac:dyDescent="0.25">
      <c r="B97" s="39" t="s">
        <v>26</v>
      </c>
      <c r="C97" s="39"/>
      <c r="D97" s="110" t="s">
        <v>93</v>
      </c>
      <c r="E97" s="110"/>
      <c r="F97" s="110"/>
      <c r="G97" s="110"/>
      <c r="H97" s="54">
        <v>0</v>
      </c>
      <c r="I97" s="54"/>
      <c r="J97" s="54"/>
      <c r="K97" s="54">
        <v>163636</v>
      </c>
      <c r="L97" s="54"/>
      <c r="M97" s="54">
        <v>0</v>
      </c>
      <c r="N97" s="54"/>
      <c r="O97" s="54">
        <f t="shared" si="1"/>
        <v>163636</v>
      </c>
      <c r="P97" s="54"/>
    </row>
    <row r="98" spans="2:16" x14ac:dyDescent="0.25">
      <c r="B98" s="107" t="s">
        <v>18</v>
      </c>
      <c r="C98" s="108"/>
      <c r="D98" s="108"/>
      <c r="E98" s="108"/>
      <c r="F98" s="108"/>
      <c r="G98" s="109"/>
      <c r="H98" s="54">
        <f>SUM(H95:J97)</f>
        <v>397861.01999999996</v>
      </c>
      <c r="I98" s="40"/>
      <c r="J98" s="40"/>
      <c r="K98" s="54">
        <f>SUM(K95:L97)</f>
        <v>668740.91999999993</v>
      </c>
      <c r="L98" s="40"/>
      <c r="M98" s="54">
        <f>SUM(M95:N97)</f>
        <v>551460.21</v>
      </c>
      <c r="N98" s="40"/>
      <c r="O98" s="54">
        <f t="shared" si="1"/>
        <v>515141.73</v>
      </c>
      <c r="P98" s="54"/>
    </row>
    <row r="99" spans="2:16" ht="9.6" customHeight="1" x14ac:dyDescent="0.25"/>
    <row r="100" spans="2:16" ht="5.0999999999999996" customHeight="1" x14ac:dyDescent="0.25">
      <c r="B100" s="38"/>
      <c r="C100" s="38"/>
      <c r="D100" s="38"/>
      <c r="E100" s="38"/>
      <c r="F100" s="38"/>
      <c r="G100" s="38"/>
      <c r="H100" s="38"/>
      <c r="I100" s="38"/>
      <c r="J100" s="38"/>
      <c r="K100" s="38"/>
    </row>
  </sheetData>
  <mergeCells count="173">
    <mergeCell ref="O93:P93"/>
    <mergeCell ref="M93:N93"/>
    <mergeCell ref="K93:L93"/>
    <mergeCell ref="H93:J93"/>
    <mergeCell ref="D93:G93"/>
    <mergeCell ref="D65:P65"/>
    <mergeCell ref="D67:P67"/>
    <mergeCell ref="L83:P83"/>
    <mergeCell ref="H83:K83"/>
    <mergeCell ref="D83:G83"/>
    <mergeCell ref="K73:L73"/>
    <mergeCell ref="I73:J73"/>
    <mergeCell ref="D85:P85"/>
    <mergeCell ref="B87:P87"/>
    <mergeCell ref="B88:P88"/>
    <mergeCell ref="B89:P89"/>
    <mergeCell ref="B90:P90"/>
    <mergeCell ref="L82:P82"/>
    <mergeCell ref="L81:P81"/>
    <mergeCell ref="B72:C72"/>
    <mergeCell ref="B73:C73"/>
    <mergeCell ref="B91:P91"/>
    <mergeCell ref="O74:P74"/>
    <mergeCell ref="D74:H74"/>
    <mergeCell ref="B98:G98"/>
    <mergeCell ref="D97:G97"/>
    <mergeCell ref="H97:J97"/>
    <mergeCell ref="K97:L97"/>
    <mergeCell ref="M97:N97"/>
    <mergeCell ref="O97:P97"/>
    <mergeCell ref="D94:G94"/>
    <mergeCell ref="M95:N95"/>
    <mergeCell ref="D95:G95"/>
    <mergeCell ref="H95:J95"/>
    <mergeCell ref="K95:L95"/>
    <mergeCell ref="H98:J98"/>
    <mergeCell ref="K98:L98"/>
    <mergeCell ref="B96:C96"/>
    <mergeCell ref="D96:G96"/>
    <mergeCell ref="M96:N96"/>
    <mergeCell ref="O96:P96"/>
    <mergeCell ref="K94:L94"/>
    <mergeCell ref="H94:J94"/>
    <mergeCell ref="D47:I47"/>
    <mergeCell ref="B52:C52"/>
    <mergeCell ref="D52:I52"/>
    <mergeCell ref="L52:M52"/>
    <mergeCell ref="B60:C60"/>
    <mergeCell ref="B51:C51"/>
    <mergeCell ref="L51:M51"/>
    <mergeCell ref="L53:M53"/>
    <mergeCell ref="L55:M55"/>
    <mergeCell ref="L48:M48"/>
    <mergeCell ref="D51:I51"/>
    <mergeCell ref="D53:I53"/>
    <mergeCell ref="D55:I55"/>
    <mergeCell ref="D48:I48"/>
    <mergeCell ref="D50:I50"/>
    <mergeCell ref="L56:M56"/>
    <mergeCell ref="L50:M50"/>
    <mergeCell ref="L58:M58"/>
    <mergeCell ref="B57:C57"/>
    <mergeCell ref="S40:S56"/>
    <mergeCell ref="D40:I40"/>
    <mergeCell ref="L47:M47"/>
    <mergeCell ref="L41:M41"/>
    <mergeCell ref="L42:M42"/>
    <mergeCell ref="L43:M43"/>
    <mergeCell ref="L49:M49"/>
    <mergeCell ref="L37:N37"/>
    <mergeCell ref="L38:M38"/>
    <mergeCell ref="K37:K38"/>
    <mergeCell ref="J37:J38"/>
    <mergeCell ref="D37:I38"/>
    <mergeCell ref="D46:I46"/>
    <mergeCell ref="D45:I45"/>
    <mergeCell ref="D44:I44"/>
    <mergeCell ref="D39:I39"/>
    <mergeCell ref="L40:M40"/>
    <mergeCell ref="D41:I41"/>
    <mergeCell ref="D42:I42"/>
    <mergeCell ref="D43:I43"/>
    <mergeCell ref="L39:M39"/>
    <mergeCell ref="L44:M44"/>
    <mergeCell ref="D56:I56"/>
    <mergeCell ref="D49:I49"/>
    <mergeCell ref="D6:P6"/>
    <mergeCell ref="D7:P7"/>
    <mergeCell ref="B10:P10"/>
    <mergeCell ref="B37:C38"/>
    <mergeCell ref="B20:L20"/>
    <mergeCell ref="C27:L27"/>
    <mergeCell ref="D9:O9"/>
    <mergeCell ref="B14:P14"/>
    <mergeCell ref="B16:P16"/>
    <mergeCell ref="B17:P17"/>
    <mergeCell ref="B19:P19"/>
    <mergeCell ref="E22:M22"/>
    <mergeCell ref="D11:O11"/>
    <mergeCell ref="B13:P13"/>
    <mergeCell ref="B25:P25"/>
    <mergeCell ref="B26:P26"/>
    <mergeCell ref="C32:O32"/>
    <mergeCell ref="B28:P28"/>
    <mergeCell ref="B29:P29"/>
    <mergeCell ref="B23:P23"/>
    <mergeCell ref="B15:P15"/>
    <mergeCell ref="B18:P18"/>
    <mergeCell ref="B24:P24"/>
    <mergeCell ref="O37:P37"/>
    <mergeCell ref="B39:C39"/>
    <mergeCell ref="B40:C40"/>
    <mergeCell ref="B56:C56"/>
    <mergeCell ref="B41:C41"/>
    <mergeCell ref="B42:C42"/>
    <mergeCell ref="B43:C43"/>
    <mergeCell ref="B49:C49"/>
    <mergeCell ref="B47:C47"/>
    <mergeCell ref="B46:C46"/>
    <mergeCell ref="B45:C45"/>
    <mergeCell ref="B50:C50"/>
    <mergeCell ref="B53:C53"/>
    <mergeCell ref="B55:C55"/>
    <mergeCell ref="B48:C48"/>
    <mergeCell ref="B44:C44"/>
    <mergeCell ref="C64:P64"/>
    <mergeCell ref="D66:P66"/>
    <mergeCell ref="O75:P75"/>
    <mergeCell ref="B54:C54"/>
    <mergeCell ref="D54:I54"/>
    <mergeCell ref="L54:M54"/>
    <mergeCell ref="L45:M45"/>
    <mergeCell ref="L46:M46"/>
    <mergeCell ref="I74:J74"/>
    <mergeCell ref="K74:L74"/>
    <mergeCell ref="K75:L75"/>
    <mergeCell ref="D73:H73"/>
    <mergeCell ref="O72:P72"/>
    <mergeCell ref="M72:N72"/>
    <mergeCell ref="K72:L72"/>
    <mergeCell ref="I72:J72"/>
    <mergeCell ref="D72:H72"/>
    <mergeCell ref="O73:P73"/>
    <mergeCell ref="M73:N73"/>
    <mergeCell ref="M74:N74"/>
    <mergeCell ref="M75:N75"/>
    <mergeCell ref="C61:I61"/>
    <mergeCell ref="D57:I57"/>
    <mergeCell ref="L57:M57"/>
    <mergeCell ref="B100:K100"/>
    <mergeCell ref="B97:C97"/>
    <mergeCell ref="B74:C74"/>
    <mergeCell ref="B77:C77"/>
    <mergeCell ref="B78:C78"/>
    <mergeCell ref="B81:C81"/>
    <mergeCell ref="B82:C82"/>
    <mergeCell ref="B85:C85"/>
    <mergeCell ref="B93:C93"/>
    <mergeCell ref="B94:C94"/>
    <mergeCell ref="B95:C95"/>
    <mergeCell ref="B83:C83"/>
    <mergeCell ref="H82:K82"/>
    <mergeCell ref="D82:G82"/>
    <mergeCell ref="D81:G81"/>
    <mergeCell ref="H81:K81"/>
    <mergeCell ref="H96:J96"/>
    <mergeCell ref="K96:L96"/>
    <mergeCell ref="B92:P92"/>
    <mergeCell ref="O95:P95"/>
    <mergeCell ref="O94:P94"/>
    <mergeCell ref="M94:N94"/>
    <mergeCell ref="M98:N98"/>
    <mergeCell ref="O98:P98"/>
  </mergeCells>
  <pageMargins left="0.7" right="0.7" top="0.75" bottom="0.75" header="0.3" footer="0.3"/>
  <pageSetup paperSize="9" scale="55" orientation="portrait" r:id="rId1"/>
  <rowBreaks count="1" manualBreakCount="1">
    <brk id="59" max="16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Лист1!Область_печати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2026-03-31T00:29:08Z</dcterms:modified>
</cp:coreProperties>
</file>