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42" i="1" l="1"/>
  <c r="N52" i="1"/>
  <c r="N53" i="1"/>
  <c r="N54" i="1"/>
  <c r="N56" i="1"/>
  <c r="P50" i="1"/>
  <c r="P47" i="1"/>
  <c r="P44" i="1"/>
  <c r="P40" i="1"/>
  <c r="P59" i="1" l="1"/>
  <c r="O97" i="1"/>
  <c r="O98" i="1"/>
  <c r="H99" i="1" l="1"/>
  <c r="K99" i="1"/>
  <c r="M99" i="1"/>
  <c r="O96" i="1"/>
  <c r="O99" i="1" l="1"/>
  <c r="K42" i="1"/>
  <c r="N55" i="1" l="1"/>
  <c r="K50" i="1" l="1"/>
  <c r="K47" i="1" l="1"/>
  <c r="N42" i="1" l="1"/>
  <c r="N43" i="1"/>
  <c r="N45" i="1"/>
  <c r="N46" i="1"/>
  <c r="N48" i="1"/>
  <c r="N49" i="1"/>
  <c r="N51" i="1"/>
  <c r="N57" i="1"/>
  <c r="N41" i="1"/>
  <c r="N47" i="1"/>
  <c r="K44" i="1"/>
  <c r="N44" i="1" s="1"/>
  <c r="K40" i="1"/>
  <c r="N40" i="1" s="1"/>
  <c r="N50" i="1" l="1"/>
  <c r="N59" i="1" s="1"/>
  <c r="K59" i="1"/>
</calcChain>
</file>

<file path=xl/sharedStrings.xml><?xml version="1.0" encoding="utf-8"?>
<sst xmlns="http://schemas.openxmlformats.org/spreadsheetml/2006/main" count="153" uniqueCount="111">
  <si>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</si>
  <si>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</si>
  <si>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</si>
  <si>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</si>
  <si>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</si>
  <si>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</si>
  <si>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</si>
  <si>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</si>
  <si>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</si>
  <si>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</si>
  <si>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</si>
  <si>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</si>
  <si>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</si>
  <si>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</si>
  <si>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</si>
  <si>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</si>
  <si>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</si>
  <si>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</si>
  <si>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</si>
  <si>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</si>
  <si>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</si>
  <si>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</si>
  <si>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</si>
  <si>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</si>
  <si>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</si>
  <si>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</si>
  <si>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</si>
  <si>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</si>
  <si>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</si>
  <si>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</si>
  <si>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</si>
  <si>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</si>
  <si>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</si>
  <si>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</si>
  <si>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</si>
  <si>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</si>
  <si>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</si>
  <si>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</si>
  <si>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</si>
  <si>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</si>
  <si>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</si>
  <si>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</si>
  <si>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</si>
  <si>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</si>
  <si>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</si>
  <si>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</si>
  <si>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</si>
  <si>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</si>
  <si>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</si>
  <si>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</si>
  <si>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</si>
  <si>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</si>
  <si>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</si>
  <si>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</si>
  <si>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</si>
  <si>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</si>
  <si>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</si>
  <si>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</si>
  <si>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</si>
  <si>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4.3.</t>
  </si>
  <si>
    <t>4.4.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</si>
  <si>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</si>
  <si>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</si>
  <si>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</si>
  <si>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</si>
  <si>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</si>
  <si>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</si>
  <si>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</si>
  <si>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</si>
  <si>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</si>
  <si>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</si>
  <si>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</si>
  <si>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</si>
  <si>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</si>
  <si>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</si>
  <si>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</si>
  <si>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</si>
  <si>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</si>
  <si>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</si>
  <si>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</si>
  <si>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</si>
  <si>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</si>
  <si>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</si>
  <si>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</si>
  <si>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</si>
  <si>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</si>
  <si>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</si>
  <si>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Непредвиденные работы (форс-мажорные обстоятельства)</t>
  </si>
  <si>
    <t>г. Ангарск,   квартал     106,         дом    7Б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</si>
  <si>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</si>
  <si>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</si>
  <si>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18567,22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</si>
  <si>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</si>
  <si>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</si>
  <si>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</si>
  <si>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4.5.</t>
  </si>
  <si>
    <t>Услуги по управлению многоквартирным домом</t>
  </si>
  <si>
    <t>Дезинсекция и дератизация</t>
  </si>
  <si>
    <t>Техобслуживание ВДГО</t>
  </si>
  <si>
    <t>Техобслуживание ОДПУ</t>
  </si>
  <si>
    <t>Аварийно-диспетчерское обслуживание</t>
  </si>
  <si>
    <t>Обслуживание и текущий ремонт электрооборудования жилых домов</t>
  </si>
  <si>
    <t>м2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</si>
  <si>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539279,6</t>
    </r>
    <r>
      <rPr>
        <sz val="11"/>
        <color theme="1"/>
        <rFont val="Times New Roman"/>
        <family val="1"/>
        <charset val="204"/>
      </rPr>
      <t>_руб.</t>
    </r>
  </si>
  <si>
    <t>4.6.</t>
  </si>
  <si>
    <t>4.7.</t>
  </si>
  <si>
    <t>4.8.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</si>
  <si>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3790</t>
    </r>
    <r>
      <rPr>
        <sz val="11"/>
        <color theme="1"/>
        <rFont val="Times New Roman"/>
        <family val="1"/>
        <charset val="204"/>
      </rPr>
      <t>__кв.м</t>
    </r>
  </si>
  <si>
    <t>ремонт общего имущества многоквартирного дома в составе платы за содержание жилого помещения, за отчетный период:__0_руб.</t>
  </si>
  <si>
    <t>Стоимость работ по текущему ремонту, выполненных за отчетный период:_0_руб.</t>
  </si>
  <si>
    <t>Остаток/перерасход (сальдо) денежных средств на финансирование текущего ремонта на 31 декабря отчетного периода:_0_руб.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</si>
</sst>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9" fontId="2" fillId="0" borderId="8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1"/>
  <sheetViews>
    <sheetView tabSelected="1" zoomScale="90" zoomScaleNormal="90" workbookViewId="0">
      <selection activeCell="S73" sqref="S73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65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43" t="s">
        <v>4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2:16" ht="12.6" customHeight="1" x14ac:dyDescent="0.25">
      <c r="D7" s="43" t="s">
        <v>5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43" t="s">
        <v>69</v>
      </c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2:16" ht="18" customHeight="1" x14ac:dyDescent="0.25">
      <c r="B10" s="66" t="s">
        <v>88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</row>
    <row r="11" spans="2:16" ht="15.75" x14ac:dyDescent="0.25">
      <c r="D11" s="66" t="s">
        <v>84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2:16" ht="4.5" customHeight="1" x14ac:dyDescent="0.25"/>
    <row r="13" spans="2:16" ht="17.45" customHeight="1" x14ac:dyDescent="0.25">
      <c r="B13" s="66" t="s">
        <v>80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</row>
    <row r="14" spans="2:16" x14ac:dyDescent="0.25">
      <c r="B14" s="69" t="s">
        <v>6</v>
      </c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</row>
    <row r="15" spans="2:16" ht="18.95" customHeight="1" x14ac:dyDescent="0.25">
      <c r="B15" s="66" t="s">
        <v>81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</row>
    <row r="16" spans="2:16" x14ac:dyDescent="0.25">
      <c r="B16" s="69" t="s">
        <v>66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</row>
    <row r="17" spans="2:16" ht="5.0999999999999996" customHeight="1" x14ac:dyDescent="0.25"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2:16" ht="15.75" x14ac:dyDescent="0.25">
      <c r="B18" s="66" t="s">
        <v>82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</row>
    <row r="19" spans="2:16" x14ac:dyDescent="0.25">
      <c r="B19" s="69" t="s">
        <v>67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</row>
    <row r="20" spans="2:16" ht="5.0999999999999996" customHeight="1" x14ac:dyDescent="0.25"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</row>
    <row r="21" spans="2:16" ht="9" hidden="1" customHeight="1" x14ac:dyDescent="0.25"/>
    <row r="22" spans="2:16" ht="15" customHeight="1" x14ac:dyDescent="0.25">
      <c r="E22" s="43" t="s">
        <v>68</v>
      </c>
      <c r="F22" s="43"/>
      <c r="G22" s="43"/>
      <c r="H22" s="43"/>
      <c r="I22" s="43"/>
      <c r="J22" s="43"/>
      <c r="K22" s="43"/>
      <c r="L22" s="43"/>
      <c r="M22" s="43"/>
    </row>
    <row r="23" spans="2:16" ht="18" customHeight="1" x14ac:dyDescent="0.25">
      <c r="B23" s="66" t="s">
        <v>86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</row>
    <row r="24" spans="2:16" x14ac:dyDescent="0.25">
      <c r="B24" s="69" t="s">
        <v>8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</row>
    <row r="25" spans="2:16" ht="18" customHeight="1" x14ac:dyDescent="0.25">
      <c r="B25" s="66" t="s">
        <v>83</v>
      </c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</row>
    <row r="26" spans="2:16" x14ac:dyDescent="0.25">
      <c r="B26" s="69" t="s">
        <v>70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</row>
    <row r="27" spans="2:16" ht="5.0999999999999996" customHeight="1" x14ac:dyDescent="0.25">
      <c r="C27" s="69"/>
      <c r="D27" s="69"/>
      <c r="E27" s="69"/>
      <c r="F27" s="69"/>
      <c r="G27" s="69"/>
      <c r="H27" s="69"/>
      <c r="I27" s="69"/>
      <c r="J27" s="69"/>
      <c r="K27" s="69"/>
      <c r="L27" s="69"/>
    </row>
    <row r="28" spans="2:16" ht="18.95" customHeight="1" x14ac:dyDescent="0.25">
      <c r="B28" s="43" t="s">
        <v>71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</row>
    <row r="29" spans="2:16" ht="15.75" x14ac:dyDescent="0.25">
      <c r="B29" s="43" t="s">
        <v>107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</row>
    <row r="30" spans="2:16" ht="6" customHeight="1" x14ac:dyDescent="0.25"/>
    <row r="31" spans="2:16" ht="9.9499999999999993" hidden="1" customHeight="1" x14ac:dyDescent="0.25"/>
    <row r="32" spans="2:16" ht="18.600000000000001" customHeight="1" x14ac:dyDescent="0.25">
      <c r="C32" s="43" t="s">
        <v>90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7"/>
    </row>
    <row r="33" spans="2:19" ht="13.5" customHeight="1" x14ac:dyDescent="0.25"/>
    <row r="34" spans="2:19" x14ac:dyDescent="0.25">
      <c r="B34" s="5" t="s">
        <v>63</v>
      </c>
    </row>
    <row r="35" spans="2:19" x14ac:dyDescent="0.25">
      <c r="B35" s="5" t="s">
        <v>64</v>
      </c>
    </row>
    <row r="36" spans="2:19" ht="9.9499999999999993" customHeight="1" x14ac:dyDescent="0.25"/>
    <row r="37" spans="2:19" x14ac:dyDescent="0.25">
      <c r="B37" s="52" t="s">
        <v>9</v>
      </c>
      <c r="C37" s="53"/>
      <c r="D37" s="52" t="s">
        <v>10</v>
      </c>
      <c r="E37" s="53"/>
      <c r="F37" s="53"/>
      <c r="G37" s="53"/>
      <c r="H37" s="53"/>
      <c r="I37" s="54"/>
      <c r="J37" s="54" t="s">
        <v>11</v>
      </c>
      <c r="K37" s="77" t="s">
        <v>12</v>
      </c>
      <c r="L37" s="46" t="s">
        <v>13</v>
      </c>
      <c r="M37" s="47"/>
      <c r="N37" s="76"/>
      <c r="O37" s="70" t="s">
        <v>14</v>
      </c>
      <c r="P37" s="71"/>
    </row>
    <row r="38" spans="2:19" ht="83.45" customHeight="1" x14ac:dyDescent="0.25">
      <c r="B38" s="67"/>
      <c r="C38" s="68"/>
      <c r="D38" s="67"/>
      <c r="E38" s="68"/>
      <c r="F38" s="68"/>
      <c r="G38" s="68"/>
      <c r="H38" s="68"/>
      <c r="I38" s="79"/>
      <c r="J38" s="79"/>
      <c r="K38" s="78"/>
      <c r="L38" s="50" t="s">
        <v>15</v>
      </c>
      <c r="M38" s="50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57">
        <v>1</v>
      </c>
      <c r="C39" s="58"/>
      <c r="D39" s="86">
        <v>2</v>
      </c>
      <c r="E39" s="87"/>
      <c r="F39" s="87"/>
      <c r="G39" s="87"/>
      <c r="H39" s="87"/>
      <c r="I39" s="88"/>
      <c r="J39" s="11">
        <v>3</v>
      </c>
      <c r="K39" s="12">
        <v>4</v>
      </c>
      <c r="L39" s="93">
        <v>5</v>
      </c>
      <c r="M39" s="93"/>
      <c r="N39" s="12">
        <v>6</v>
      </c>
      <c r="O39" s="12">
        <v>7</v>
      </c>
      <c r="P39" s="13">
        <v>8</v>
      </c>
    </row>
    <row r="40" spans="2:19" ht="29.1" customHeight="1" x14ac:dyDescent="0.25">
      <c r="B40" s="59" t="s">
        <v>38</v>
      </c>
      <c r="C40" s="60"/>
      <c r="D40" s="73" t="s">
        <v>37</v>
      </c>
      <c r="E40" s="74"/>
      <c r="F40" s="74"/>
      <c r="G40" s="74"/>
      <c r="H40" s="74"/>
      <c r="I40" s="75"/>
      <c r="J40" s="15" t="s">
        <v>102</v>
      </c>
      <c r="K40" s="16">
        <f>SUM(K41:K43)</f>
        <v>4.9799999999999995</v>
      </c>
      <c r="L40" s="89">
        <v>3790</v>
      </c>
      <c r="M40" s="89"/>
      <c r="N40" s="17">
        <f>K40*L40*12</f>
        <v>226490.39999999997</v>
      </c>
      <c r="O40" s="18">
        <v>3790</v>
      </c>
      <c r="P40" s="17">
        <f>SUM(P41:P43)</f>
        <v>281337.01</v>
      </c>
      <c r="S40" s="72"/>
    </row>
    <row r="41" spans="2:19" ht="17.100000000000001" customHeight="1" x14ac:dyDescent="0.25">
      <c r="B41" s="48" t="s">
        <v>40</v>
      </c>
      <c r="C41" s="61"/>
      <c r="D41" s="90" t="s">
        <v>41</v>
      </c>
      <c r="E41" s="91"/>
      <c r="F41" s="91"/>
      <c r="G41" s="91"/>
      <c r="H41" s="91"/>
      <c r="I41" s="92"/>
      <c r="J41" s="13" t="s">
        <v>102</v>
      </c>
      <c r="K41" s="19">
        <v>2.39</v>
      </c>
      <c r="L41" s="48">
        <v>3790</v>
      </c>
      <c r="M41" s="61"/>
      <c r="N41" s="20">
        <f>K41*L41*12</f>
        <v>108697.20000000001</v>
      </c>
      <c r="O41" s="35">
        <v>3790</v>
      </c>
      <c r="P41" s="21">
        <v>108697.2</v>
      </c>
      <c r="S41" s="72"/>
    </row>
    <row r="42" spans="2:19" ht="29.1" customHeight="1" x14ac:dyDescent="0.25">
      <c r="B42" s="48" t="s">
        <v>42</v>
      </c>
      <c r="C42" s="61"/>
      <c r="D42" s="90" t="s">
        <v>43</v>
      </c>
      <c r="E42" s="91"/>
      <c r="F42" s="91"/>
      <c r="G42" s="91"/>
      <c r="H42" s="91"/>
      <c r="I42" s="92"/>
      <c r="J42" s="13" t="s">
        <v>102</v>
      </c>
      <c r="K42" s="19">
        <f>2.3+0.25</f>
        <v>2.5499999999999998</v>
      </c>
      <c r="L42" s="45">
        <v>3790</v>
      </c>
      <c r="M42" s="45"/>
      <c r="N42" s="21">
        <f t="shared" ref="N42:N57" si="0">K42*L42*12</f>
        <v>115974</v>
      </c>
      <c r="O42" s="35">
        <v>3790</v>
      </c>
      <c r="P42" s="21">
        <f>115974+4515.32+5781.02+1101.74+26490.75+16957.78</f>
        <v>170820.61000000002</v>
      </c>
      <c r="S42" s="72"/>
    </row>
    <row r="43" spans="2:19" ht="29.1" customHeight="1" x14ac:dyDescent="0.25">
      <c r="B43" s="48" t="s">
        <v>44</v>
      </c>
      <c r="C43" s="61"/>
      <c r="D43" s="90" t="s">
        <v>85</v>
      </c>
      <c r="E43" s="91"/>
      <c r="F43" s="91"/>
      <c r="G43" s="91"/>
      <c r="H43" s="91"/>
      <c r="I43" s="92"/>
      <c r="J43" s="13" t="s">
        <v>102</v>
      </c>
      <c r="K43" s="19">
        <v>0.04</v>
      </c>
      <c r="L43" s="48">
        <v>3790</v>
      </c>
      <c r="M43" s="61"/>
      <c r="N43" s="20">
        <f t="shared" si="0"/>
        <v>1819.1999999999998</v>
      </c>
      <c r="O43" s="35">
        <v>3790</v>
      </c>
      <c r="P43" s="21">
        <v>1819.2</v>
      </c>
      <c r="S43" s="72"/>
    </row>
    <row r="44" spans="2:19" ht="28.5" customHeight="1" x14ac:dyDescent="0.25">
      <c r="B44" s="64" t="s">
        <v>19</v>
      </c>
      <c r="C44" s="65"/>
      <c r="D44" s="80" t="s">
        <v>45</v>
      </c>
      <c r="E44" s="81"/>
      <c r="F44" s="81"/>
      <c r="G44" s="81"/>
      <c r="H44" s="81"/>
      <c r="I44" s="82"/>
      <c r="J44" s="15" t="s">
        <v>102</v>
      </c>
      <c r="K44" s="16">
        <f>SUM(K45:K46)</f>
        <v>1.76</v>
      </c>
      <c r="L44" s="89">
        <v>3790</v>
      </c>
      <c r="M44" s="89"/>
      <c r="N44" s="17">
        <f t="shared" si="0"/>
        <v>80044.799999999988</v>
      </c>
      <c r="O44" s="37">
        <v>3790</v>
      </c>
      <c r="P44" s="17">
        <f>SUM(P45:P46)</f>
        <v>35659.99</v>
      </c>
      <c r="S44" s="72"/>
    </row>
    <row r="45" spans="2:19" x14ac:dyDescent="0.25">
      <c r="B45" s="48" t="s">
        <v>46</v>
      </c>
      <c r="C45" s="61"/>
      <c r="D45" s="83" t="s">
        <v>48</v>
      </c>
      <c r="E45" s="84"/>
      <c r="F45" s="84"/>
      <c r="G45" s="84"/>
      <c r="H45" s="84"/>
      <c r="I45" s="85"/>
      <c r="J45" s="13" t="s">
        <v>102</v>
      </c>
      <c r="K45" s="22">
        <v>1.28</v>
      </c>
      <c r="L45" s="48">
        <v>3790</v>
      </c>
      <c r="M45" s="61"/>
      <c r="N45" s="20">
        <f t="shared" si="0"/>
        <v>58214.399999999994</v>
      </c>
      <c r="O45" s="35">
        <v>3790</v>
      </c>
      <c r="P45" s="21">
        <v>32177.63</v>
      </c>
      <c r="S45" s="72"/>
    </row>
    <row r="46" spans="2:19" x14ac:dyDescent="0.25">
      <c r="B46" s="62" t="s">
        <v>47</v>
      </c>
      <c r="C46" s="63"/>
      <c r="D46" s="83" t="s">
        <v>49</v>
      </c>
      <c r="E46" s="84"/>
      <c r="F46" s="84"/>
      <c r="G46" s="84"/>
      <c r="H46" s="84"/>
      <c r="I46" s="85"/>
      <c r="J46" s="13" t="s">
        <v>102</v>
      </c>
      <c r="K46" s="23">
        <v>0.48</v>
      </c>
      <c r="L46" s="45">
        <v>3790</v>
      </c>
      <c r="M46" s="45"/>
      <c r="N46" s="21">
        <f t="shared" si="0"/>
        <v>21830.400000000001</v>
      </c>
      <c r="O46" s="35">
        <v>3790</v>
      </c>
      <c r="P46" s="21">
        <v>3482.36</v>
      </c>
      <c r="S46" s="72"/>
    </row>
    <row r="47" spans="2:19" ht="42.95" customHeight="1" x14ac:dyDescent="0.25">
      <c r="B47" s="64" t="s">
        <v>26</v>
      </c>
      <c r="C47" s="65"/>
      <c r="D47" s="80" t="s">
        <v>50</v>
      </c>
      <c r="E47" s="81"/>
      <c r="F47" s="81"/>
      <c r="G47" s="81"/>
      <c r="H47" s="81"/>
      <c r="I47" s="82"/>
      <c r="J47" s="15" t="s">
        <v>102</v>
      </c>
      <c r="K47" s="16">
        <f>SUM(K48:K49)</f>
        <v>1.27</v>
      </c>
      <c r="L47" s="64">
        <v>3790</v>
      </c>
      <c r="M47" s="65"/>
      <c r="N47" s="24">
        <f t="shared" si="0"/>
        <v>57759.600000000006</v>
      </c>
      <c r="O47" s="37">
        <v>3790</v>
      </c>
      <c r="P47" s="17">
        <f>SUM(P48:P49)</f>
        <v>67921.710000000006</v>
      </c>
      <c r="S47" s="72"/>
    </row>
    <row r="48" spans="2:19" ht="29.1" customHeight="1" x14ac:dyDescent="0.25">
      <c r="B48" s="62" t="s">
        <v>51</v>
      </c>
      <c r="C48" s="63"/>
      <c r="D48" s="99" t="s">
        <v>52</v>
      </c>
      <c r="E48" s="100"/>
      <c r="F48" s="100"/>
      <c r="G48" s="100"/>
      <c r="H48" s="100"/>
      <c r="I48" s="101"/>
      <c r="J48" s="13" t="s">
        <v>102</v>
      </c>
      <c r="K48" s="19">
        <v>1.1499999999999999</v>
      </c>
      <c r="L48" s="45">
        <v>3790</v>
      </c>
      <c r="M48" s="45"/>
      <c r="N48" s="21">
        <f t="shared" si="0"/>
        <v>52302</v>
      </c>
      <c r="O48" s="35">
        <v>3790</v>
      </c>
      <c r="P48" s="21">
        <v>64687.22</v>
      </c>
      <c r="S48" s="72"/>
    </row>
    <row r="49" spans="2:19" x14ac:dyDescent="0.25">
      <c r="B49" s="48" t="s">
        <v>53</v>
      </c>
      <c r="C49" s="61"/>
      <c r="D49" s="102" t="s">
        <v>54</v>
      </c>
      <c r="E49" s="102"/>
      <c r="F49" s="102"/>
      <c r="G49" s="102"/>
      <c r="H49" s="102"/>
      <c r="I49" s="102"/>
      <c r="J49" s="13" t="s">
        <v>102</v>
      </c>
      <c r="K49" s="25">
        <v>0.12</v>
      </c>
      <c r="L49" s="48">
        <v>3790</v>
      </c>
      <c r="M49" s="61"/>
      <c r="N49" s="20">
        <f t="shared" si="0"/>
        <v>5457.6</v>
      </c>
      <c r="O49" s="35">
        <v>3790</v>
      </c>
      <c r="P49" s="21">
        <v>3234.49</v>
      </c>
      <c r="S49" s="72"/>
    </row>
    <row r="50" spans="2:19" x14ac:dyDescent="0.25">
      <c r="B50" s="64" t="s">
        <v>27</v>
      </c>
      <c r="C50" s="65"/>
      <c r="D50" s="80" t="s">
        <v>58</v>
      </c>
      <c r="E50" s="81"/>
      <c r="F50" s="81"/>
      <c r="G50" s="81"/>
      <c r="H50" s="81"/>
      <c r="I50" s="82"/>
      <c r="J50" s="15" t="s">
        <v>102</v>
      </c>
      <c r="K50" s="16">
        <f>SUM(K51:K57)</f>
        <v>0.69</v>
      </c>
      <c r="L50" s="89">
        <v>3790</v>
      </c>
      <c r="M50" s="89"/>
      <c r="N50" s="17">
        <f>SUM(N51:N57)</f>
        <v>31381.200000000001</v>
      </c>
      <c r="O50" s="37">
        <v>3790</v>
      </c>
      <c r="P50" s="17">
        <f>SUM(P51:P58)</f>
        <v>154360.89000000001</v>
      </c>
      <c r="S50" s="72"/>
    </row>
    <row r="51" spans="2:19" ht="72.599999999999994" customHeight="1" x14ac:dyDescent="0.25">
      <c r="B51" s="41" t="s">
        <v>56</v>
      </c>
      <c r="C51" s="42"/>
      <c r="D51" s="99" t="s">
        <v>55</v>
      </c>
      <c r="E51" s="100"/>
      <c r="F51" s="100"/>
      <c r="G51" s="100"/>
      <c r="H51" s="100"/>
      <c r="I51" s="101"/>
      <c r="J51" s="13" t="s">
        <v>102</v>
      </c>
      <c r="K51" s="19">
        <v>0.14000000000000001</v>
      </c>
      <c r="L51" s="48">
        <v>3790</v>
      </c>
      <c r="M51" s="61"/>
      <c r="N51" s="20">
        <f t="shared" si="0"/>
        <v>6367.2000000000007</v>
      </c>
      <c r="O51" s="35">
        <v>3790</v>
      </c>
      <c r="P51" s="21">
        <v>5912.4</v>
      </c>
      <c r="S51" s="72"/>
    </row>
    <row r="52" spans="2:19" ht="24" customHeight="1" x14ac:dyDescent="0.25">
      <c r="B52" s="41" t="s">
        <v>57</v>
      </c>
      <c r="C52" s="42"/>
      <c r="D52" s="83" t="s">
        <v>101</v>
      </c>
      <c r="E52" s="84"/>
      <c r="F52" s="84"/>
      <c r="G52" s="84"/>
      <c r="H52" s="84"/>
      <c r="I52" s="85"/>
      <c r="J52" s="36" t="s">
        <v>102</v>
      </c>
      <c r="K52" s="35">
        <v>0</v>
      </c>
      <c r="L52" s="48">
        <v>3790</v>
      </c>
      <c r="M52" s="61"/>
      <c r="N52" s="20">
        <f t="shared" si="0"/>
        <v>0</v>
      </c>
      <c r="O52" s="40">
        <v>3790</v>
      </c>
      <c r="P52" s="21">
        <v>21329.38</v>
      </c>
      <c r="S52" s="72"/>
    </row>
    <row r="53" spans="2:19" x14ac:dyDescent="0.25">
      <c r="B53" s="41" t="s">
        <v>59</v>
      </c>
      <c r="C53" s="42"/>
      <c r="D53" s="83" t="s">
        <v>98</v>
      </c>
      <c r="E53" s="84"/>
      <c r="F53" s="84"/>
      <c r="G53" s="84"/>
      <c r="H53" s="84"/>
      <c r="I53" s="85"/>
      <c r="J53" s="36" t="s">
        <v>102</v>
      </c>
      <c r="K53" s="35">
        <v>0</v>
      </c>
      <c r="L53" s="48">
        <v>3790</v>
      </c>
      <c r="M53" s="61"/>
      <c r="N53" s="20">
        <f>K53*L53*12</f>
        <v>0</v>
      </c>
      <c r="O53" s="40">
        <v>3790</v>
      </c>
      <c r="P53" s="21">
        <v>16469.64</v>
      </c>
      <c r="S53" s="72"/>
    </row>
    <row r="54" spans="2:19" x14ac:dyDescent="0.25">
      <c r="B54" s="41" t="s">
        <v>60</v>
      </c>
      <c r="C54" s="42"/>
      <c r="D54" s="83" t="s">
        <v>99</v>
      </c>
      <c r="E54" s="84"/>
      <c r="F54" s="84"/>
      <c r="G54" s="84"/>
      <c r="H54" s="84"/>
      <c r="I54" s="85"/>
      <c r="J54" s="36" t="s">
        <v>102</v>
      </c>
      <c r="K54" s="35">
        <v>0</v>
      </c>
      <c r="L54" s="48">
        <v>3790</v>
      </c>
      <c r="M54" s="61"/>
      <c r="N54" s="20">
        <f t="shared" si="0"/>
        <v>0</v>
      </c>
      <c r="O54" s="40">
        <v>3790</v>
      </c>
      <c r="P54" s="21">
        <v>21600</v>
      </c>
      <c r="S54" s="72"/>
    </row>
    <row r="55" spans="2:19" x14ac:dyDescent="0.25">
      <c r="B55" s="41" t="s">
        <v>95</v>
      </c>
      <c r="C55" s="42"/>
      <c r="D55" s="83" t="s">
        <v>87</v>
      </c>
      <c r="E55" s="84"/>
      <c r="F55" s="84"/>
      <c r="G55" s="84"/>
      <c r="H55" s="84"/>
      <c r="I55" s="85"/>
      <c r="J55" s="36" t="s">
        <v>102</v>
      </c>
      <c r="K55" s="19">
        <v>0.05</v>
      </c>
      <c r="L55" s="45">
        <v>3790</v>
      </c>
      <c r="M55" s="45"/>
      <c r="N55" s="21">
        <f t="shared" si="0"/>
        <v>2274</v>
      </c>
      <c r="O55" s="40">
        <v>3790</v>
      </c>
      <c r="P55" s="21">
        <v>0</v>
      </c>
      <c r="S55" s="72"/>
    </row>
    <row r="56" spans="2:19" x14ac:dyDescent="0.25">
      <c r="B56" s="41" t="s">
        <v>104</v>
      </c>
      <c r="C56" s="42"/>
      <c r="D56" s="83" t="s">
        <v>97</v>
      </c>
      <c r="E56" s="84"/>
      <c r="F56" s="84"/>
      <c r="G56" s="84"/>
      <c r="H56" s="84"/>
      <c r="I56" s="85"/>
      <c r="J56" s="36" t="s">
        <v>102</v>
      </c>
      <c r="K56" s="35">
        <v>0</v>
      </c>
      <c r="L56" s="48">
        <v>3790</v>
      </c>
      <c r="M56" s="61"/>
      <c r="N56" s="20">
        <f t="shared" si="0"/>
        <v>0</v>
      </c>
      <c r="O56" s="40">
        <v>3790</v>
      </c>
      <c r="P56" s="21">
        <v>1415.19</v>
      </c>
      <c r="S56" s="72"/>
    </row>
    <row r="57" spans="2:19" ht="15.95" customHeight="1" x14ac:dyDescent="0.25">
      <c r="B57" s="41" t="s">
        <v>105</v>
      </c>
      <c r="C57" s="42"/>
      <c r="D57" s="83" t="s">
        <v>100</v>
      </c>
      <c r="E57" s="84"/>
      <c r="F57" s="84"/>
      <c r="G57" s="84"/>
      <c r="H57" s="84"/>
      <c r="I57" s="85"/>
      <c r="J57" s="36" t="s">
        <v>102</v>
      </c>
      <c r="K57" s="19">
        <v>0.5</v>
      </c>
      <c r="L57" s="48">
        <v>3790</v>
      </c>
      <c r="M57" s="61"/>
      <c r="N57" s="20">
        <f t="shared" si="0"/>
        <v>22740</v>
      </c>
      <c r="O57" s="40">
        <v>3790</v>
      </c>
      <c r="P57" s="21">
        <v>17293.48</v>
      </c>
      <c r="S57" s="72"/>
    </row>
    <row r="58" spans="2:19" ht="15" customHeight="1" x14ac:dyDescent="0.25">
      <c r="B58" s="103" t="s">
        <v>106</v>
      </c>
      <c r="C58" s="104"/>
      <c r="D58" s="83" t="s">
        <v>96</v>
      </c>
      <c r="E58" s="84"/>
      <c r="F58" s="84"/>
      <c r="G58" s="84"/>
      <c r="H58" s="84"/>
      <c r="I58" s="85"/>
      <c r="J58" s="36" t="s">
        <v>102</v>
      </c>
      <c r="K58" s="39">
        <v>0.15</v>
      </c>
      <c r="L58" s="48">
        <v>3790</v>
      </c>
      <c r="M58" s="61"/>
      <c r="N58" s="21">
        <v>56789.43</v>
      </c>
      <c r="O58" s="40">
        <v>3790</v>
      </c>
      <c r="P58" s="21">
        <v>70340.800000000003</v>
      </c>
      <c r="S58" s="38"/>
    </row>
    <row r="59" spans="2:19" x14ac:dyDescent="0.25">
      <c r="B59" s="26"/>
      <c r="C59" s="27" t="s">
        <v>18</v>
      </c>
      <c r="D59" s="2"/>
      <c r="E59" s="3"/>
      <c r="F59" s="3"/>
      <c r="G59" s="3"/>
      <c r="H59" s="3"/>
      <c r="I59" s="4"/>
      <c r="J59" s="15" t="s">
        <v>25</v>
      </c>
      <c r="K59" s="28">
        <f>K50+K47+K44+K40</f>
        <v>8.6999999999999993</v>
      </c>
      <c r="L59" s="64" t="s">
        <v>25</v>
      </c>
      <c r="M59" s="65"/>
      <c r="N59" s="24">
        <f>N50+N47+N44+N40</f>
        <v>395675.99999999994</v>
      </c>
      <c r="O59" s="18" t="s">
        <v>25</v>
      </c>
      <c r="P59" s="17">
        <f>P40+P44+P47+P50</f>
        <v>539279.60000000009</v>
      </c>
    </row>
    <row r="60" spans="2:19" ht="9" customHeight="1" x14ac:dyDescent="0.25">
      <c r="D60" s="1"/>
      <c r="E60" s="1"/>
      <c r="F60" s="1"/>
      <c r="G60" s="1"/>
      <c r="H60" s="1"/>
      <c r="I60" s="1"/>
      <c r="J60" s="29"/>
    </row>
    <row r="61" spans="2:19" ht="14.45" customHeight="1" x14ac:dyDescent="0.25">
      <c r="B61" s="43" t="s">
        <v>19</v>
      </c>
      <c r="C61" s="43"/>
      <c r="D61" s="30" t="s">
        <v>73</v>
      </c>
    </row>
    <row r="62" spans="2:19" x14ac:dyDescent="0.25">
      <c r="C62" s="94" t="s">
        <v>72</v>
      </c>
      <c r="D62" s="94"/>
      <c r="E62" s="94"/>
      <c r="F62" s="94"/>
      <c r="G62" s="94"/>
      <c r="H62" s="94"/>
      <c r="I62" s="94"/>
    </row>
    <row r="63" spans="2:19" x14ac:dyDescent="0.25">
      <c r="D63" s="30" t="s">
        <v>91</v>
      </c>
    </row>
    <row r="64" spans="2:19" x14ac:dyDescent="0.25">
      <c r="D64" s="30" t="s">
        <v>74</v>
      </c>
    </row>
    <row r="65" spans="2:16" x14ac:dyDescent="0.25">
      <c r="C65" s="94" t="s">
        <v>108</v>
      </c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</row>
    <row r="66" spans="2:16" x14ac:dyDescent="0.25">
      <c r="D66" s="94" t="s">
        <v>109</v>
      </c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</row>
    <row r="67" spans="2:16" x14ac:dyDescent="0.25">
      <c r="D67" s="94" t="s">
        <v>110</v>
      </c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</row>
    <row r="68" spans="2:16" ht="8.4499999999999993" customHeight="1" x14ac:dyDescent="0.25"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50" t="s">
        <v>20</v>
      </c>
      <c r="C73" s="50"/>
      <c r="D73" s="50" t="s">
        <v>21</v>
      </c>
      <c r="E73" s="50"/>
      <c r="F73" s="50"/>
      <c r="G73" s="50"/>
      <c r="H73" s="50"/>
      <c r="I73" s="50" t="s">
        <v>22</v>
      </c>
      <c r="J73" s="50"/>
      <c r="K73" s="50" t="s">
        <v>24</v>
      </c>
      <c r="L73" s="50"/>
      <c r="M73" s="50" t="s">
        <v>92</v>
      </c>
      <c r="N73" s="50"/>
      <c r="O73" s="50" t="s">
        <v>23</v>
      </c>
      <c r="P73" s="50"/>
    </row>
    <row r="74" spans="2:16" s="14" customFormat="1" ht="14.45" customHeight="1" x14ac:dyDescent="0.2">
      <c r="B74" s="51">
        <v>1</v>
      </c>
      <c r="C74" s="51"/>
      <c r="D74" s="98">
        <v>2</v>
      </c>
      <c r="E74" s="98"/>
      <c r="F74" s="98"/>
      <c r="G74" s="98"/>
      <c r="H74" s="98"/>
      <c r="I74" s="51">
        <v>3</v>
      </c>
      <c r="J74" s="51"/>
      <c r="K74" s="51">
        <v>4</v>
      </c>
      <c r="L74" s="51"/>
      <c r="M74" s="51">
        <v>5</v>
      </c>
      <c r="N74" s="51"/>
      <c r="O74" s="51">
        <v>6</v>
      </c>
      <c r="P74" s="51"/>
    </row>
    <row r="75" spans="2:16" x14ac:dyDescent="0.25">
      <c r="B75" s="45" t="s">
        <v>38</v>
      </c>
      <c r="C75" s="45"/>
      <c r="D75" s="95" t="s">
        <v>25</v>
      </c>
      <c r="E75" s="96"/>
      <c r="F75" s="96"/>
      <c r="G75" s="96"/>
      <c r="H75" s="97"/>
      <c r="I75" s="95" t="s">
        <v>25</v>
      </c>
      <c r="J75" s="97"/>
      <c r="K75" s="48" t="s">
        <v>25</v>
      </c>
      <c r="L75" s="61"/>
      <c r="M75" s="48" t="s">
        <v>25</v>
      </c>
      <c r="N75" s="61"/>
      <c r="O75" s="48" t="s">
        <v>25</v>
      </c>
      <c r="P75" s="61"/>
    </row>
    <row r="76" spans="2:16" x14ac:dyDescent="0.25">
      <c r="B76" s="31" t="s">
        <v>18</v>
      </c>
      <c r="C76" s="31"/>
      <c r="D76" s="32"/>
      <c r="E76" s="33"/>
      <c r="F76" s="33"/>
      <c r="G76" s="33"/>
      <c r="H76" s="33"/>
      <c r="I76" s="33"/>
      <c r="J76" s="34"/>
      <c r="K76" s="48"/>
      <c r="L76" s="61"/>
      <c r="M76" s="48" t="s">
        <v>25</v>
      </c>
      <c r="N76" s="61"/>
      <c r="O76" s="48" t="s">
        <v>25</v>
      </c>
      <c r="P76" s="61"/>
    </row>
    <row r="77" spans="2:16" ht="7.5" customHeight="1" x14ac:dyDescent="0.25"/>
    <row r="78" spans="2:16" x14ac:dyDescent="0.25">
      <c r="B78" s="43" t="s">
        <v>26</v>
      </c>
      <c r="C78" s="43"/>
      <c r="D78" s="5" t="s">
        <v>103</v>
      </c>
    </row>
    <row r="79" spans="2:16" x14ac:dyDescent="0.25">
      <c r="B79" s="43" t="s">
        <v>27</v>
      </c>
      <c r="C79" s="43"/>
      <c r="D79" s="5" t="s">
        <v>61</v>
      </c>
    </row>
    <row r="80" spans="2:16" x14ac:dyDescent="0.25">
      <c r="B80" s="5" t="s">
        <v>62</v>
      </c>
    </row>
    <row r="81" spans="2:16" ht="9.6" customHeight="1" x14ac:dyDescent="0.25"/>
    <row r="82" spans="2:16" ht="68.45" customHeight="1" x14ac:dyDescent="0.25">
      <c r="B82" s="46" t="s">
        <v>20</v>
      </c>
      <c r="C82" s="47"/>
      <c r="D82" s="52" t="s">
        <v>28</v>
      </c>
      <c r="E82" s="53"/>
      <c r="F82" s="53"/>
      <c r="G82" s="54"/>
      <c r="H82" s="50" t="s">
        <v>29</v>
      </c>
      <c r="I82" s="50"/>
      <c r="J82" s="50"/>
      <c r="K82" s="50"/>
      <c r="L82" s="50" t="s">
        <v>93</v>
      </c>
      <c r="M82" s="50"/>
      <c r="N82" s="50"/>
      <c r="O82" s="50"/>
      <c r="P82" s="50"/>
    </row>
    <row r="83" spans="2:16" x14ac:dyDescent="0.25">
      <c r="B83" s="48">
        <v>1</v>
      </c>
      <c r="C83" s="49"/>
      <c r="D83" s="45">
        <v>2</v>
      </c>
      <c r="E83" s="45"/>
      <c r="F83" s="45"/>
      <c r="G83" s="45"/>
      <c r="H83" s="45">
        <v>3</v>
      </c>
      <c r="I83" s="45"/>
      <c r="J83" s="45"/>
      <c r="K83" s="45"/>
      <c r="L83" s="45">
        <v>4</v>
      </c>
      <c r="M83" s="45"/>
      <c r="N83" s="45"/>
      <c r="O83" s="45"/>
      <c r="P83" s="45"/>
    </row>
    <row r="84" spans="2:16" x14ac:dyDescent="0.25">
      <c r="B84" s="48"/>
      <c r="C84" s="49"/>
      <c r="D84" s="48" t="s">
        <v>25</v>
      </c>
      <c r="E84" s="49"/>
      <c r="F84" s="49"/>
      <c r="G84" s="61"/>
      <c r="H84" s="48" t="s">
        <v>25</v>
      </c>
      <c r="I84" s="49"/>
      <c r="J84" s="49"/>
      <c r="K84" s="61"/>
      <c r="L84" s="45" t="s">
        <v>25</v>
      </c>
      <c r="M84" s="45"/>
      <c r="N84" s="45"/>
      <c r="O84" s="45"/>
      <c r="P84" s="45"/>
    </row>
    <row r="86" spans="2:16" x14ac:dyDescent="0.25">
      <c r="B86" s="43" t="s">
        <v>30</v>
      </c>
      <c r="C86" s="43"/>
      <c r="D86" s="94" t="s">
        <v>75</v>
      </c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</row>
    <row r="87" spans="2:16" x14ac:dyDescent="0.25">
      <c r="B87" s="30" t="s">
        <v>76</v>
      </c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</row>
    <row r="88" spans="2:16" x14ac:dyDescent="0.25">
      <c r="B88" s="94" t="s">
        <v>77</v>
      </c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</row>
    <row r="89" spans="2:16" x14ac:dyDescent="0.25">
      <c r="B89" s="94" t="s">
        <v>78</v>
      </c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</row>
    <row r="90" spans="2:16" x14ac:dyDescent="0.25">
      <c r="B90" s="94" t="s">
        <v>79</v>
      </c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</row>
    <row r="91" spans="2:16" ht="3" customHeight="1" x14ac:dyDescent="0.25"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</row>
    <row r="92" spans="2:16" ht="0.6" customHeight="1" x14ac:dyDescent="0.25"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</row>
    <row r="93" spans="2:16" ht="3.95" customHeight="1" x14ac:dyDescent="0.25"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</row>
    <row r="94" spans="2:16" ht="46.5" customHeight="1" x14ac:dyDescent="0.25">
      <c r="B94" s="50" t="s">
        <v>20</v>
      </c>
      <c r="C94" s="50"/>
      <c r="D94" s="46" t="s">
        <v>32</v>
      </c>
      <c r="E94" s="47"/>
      <c r="F94" s="47"/>
      <c r="G94" s="76"/>
      <c r="H94" s="46" t="s">
        <v>33</v>
      </c>
      <c r="I94" s="47"/>
      <c r="J94" s="76"/>
      <c r="K94" s="46" t="s">
        <v>34</v>
      </c>
      <c r="L94" s="76"/>
      <c r="M94" s="46" t="s">
        <v>35</v>
      </c>
      <c r="N94" s="76"/>
      <c r="O94" s="50" t="s">
        <v>31</v>
      </c>
      <c r="P94" s="50"/>
    </row>
    <row r="95" spans="2:16" x14ac:dyDescent="0.25">
      <c r="B95" s="51">
        <v>1</v>
      </c>
      <c r="C95" s="51"/>
      <c r="D95" s="51">
        <v>2</v>
      </c>
      <c r="E95" s="51"/>
      <c r="F95" s="51"/>
      <c r="G95" s="51"/>
      <c r="H95" s="51">
        <v>3</v>
      </c>
      <c r="I95" s="51"/>
      <c r="J95" s="51"/>
      <c r="K95" s="51">
        <v>4</v>
      </c>
      <c r="L95" s="51"/>
      <c r="M95" s="45">
        <v>5</v>
      </c>
      <c r="N95" s="45"/>
      <c r="O95" s="45">
        <v>6</v>
      </c>
      <c r="P95" s="45"/>
    </row>
    <row r="96" spans="2:16" ht="29.1" customHeight="1" x14ac:dyDescent="0.25">
      <c r="B96" s="44" t="s">
        <v>38</v>
      </c>
      <c r="C96" s="44"/>
      <c r="D96" s="55" t="s">
        <v>36</v>
      </c>
      <c r="E96" s="55"/>
      <c r="F96" s="55"/>
      <c r="G96" s="55"/>
      <c r="H96" s="56">
        <v>146023.67000000001</v>
      </c>
      <c r="I96" s="56"/>
      <c r="J96" s="56"/>
      <c r="K96" s="56">
        <v>548744.78</v>
      </c>
      <c r="L96" s="56"/>
      <c r="M96" s="56">
        <v>516133.73</v>
      </c>
      <c r="N96" s="56"/>
      <c r="O96" s="56">
        <f>H96+K96-M96</f>
        <v>178634.72000000009</v>
      </c>
      <c r="P96" s="56"/>
    </row>
    <row r="97" spans="2:16" ht="29.1" customHeight="1" x14ac:dyDescent="0.25">
      <c r="B97" s="105" t="s">
        <v>19</v>
      </c>
      <c r="C97" s="107"/>
      <c r="D97" s="108" t="s">
        <v>94</v>
      </c>
      <c r="E97" s="109"/>
      <c r="F97" s="109"/>
      <c r="G97" s="110"/>
      <c r="H97" s="111">
        <v>0</v>
      </c>
      <c r="I97" s="112"/>
      <c r="J97" s="113"/>
      <c r="K97" s="111">
        <v>0</v>
      </c>
      <c r="L97" s="113"/>
      <c r="M97" s="111">
        <v>0</v>
      </c>
      <c r="N97" s="113"/>
      <c r="O97" s="56">
        <f t="shared" ref="O97:O99" si="1">H97+K97-M97</f>
        <v>0</v>
      </c>
      <c r="P97" s="56"/>
    </row>
    <row r="98" spans="2:16" ht="26.45" customHeight="1" x14ac:dyDescent="0.25">
      <c r="B98" s="44" t="s">
        <v>26</v>
      </c>
      <c r="C98" s="44"/>
      <c r="D98" s="55" t="s">
        <v>89</v>
      </c>
      <c r="E98" s="55"/>
      <c r="F98" s="55"/>
      <c r="G98" s="55"/>
      <c r="H98" s="56">
        <v>0</v>
      </c>
      <c r="I98" s="56"/>
      <c r="J98" s="56"/>
      <c r="K98" s="56">
        <v>0</v>
      </c>
      <c r="L98" s="56"/>
      <c r="M98" s="56">
        <v>0</v>
      </c>
      <c r="N98" s="56"/>
      <c r="O98" s="56">
        <f t="shared" si="1"/>
        <v>0</v>
      </c>
      <c r="P98" s="56"/>
    </row>
    <row r="99" spans="2:16" x14ac:dyDescent="0.25">
      <c r="B99" s="105" t="s">
        <v>18</v>
      </c>
      <c r="C99" s="106"/>
      <c r="D99" s="106"/>
      <c r="E99" s="106"/>
      <c r="F99" s="106"/>
      <c r="G99" s="107"/>
      <c r="H99" s="56">
        <f>SUM(H96:J98)</f>
        <v>146023.67000000001</v>
      </c>
      <c r="I99" s="56"/>
      <c r="J99" s="56"/>
      <c r="K99" s="56">
        <f>SUM(K96:L98)</f>
        <v>548744.78</v>
      </c>
      <c r="L99" s="56"/>
      <c r="M99" s="56">
        <f>SUM(M96:N98)</f>
        <v>516133.73</v>
      </c>
      <c r="N99" s="56"/>
      <c r="O99" s="56">
        <f t="shared" si="1"/>
        <v>178634.72000000009</v>
      </c>
      <c r="P99" s="56"/>
    </row>
    <row r="100" spans="2:16" ht="9.6" customHeight="1" x14ac:dyDescent="0.25"/>
    <row r="101" spans="2:16" ht="5.0999999999999996" customHeight="1" x14ac:dyDescent="0.25">
      <c r="B101" s="43"/>
      <c r="C101" s="43"/>
      <c r="D101" s="43"/>
      <c r="E101" s="43"/>
      <c r="F101" s="43"/>
      <c r="G101" s="43"/>
      <c r="H101" s="43"/>
      <c r="I101" s="43"/>
      <c r="J101" s="43"/>
      <c r="K101" s="43"/>
    </row>
  </sheetData>
  <mergeCells count="176">
    <mergeCell ref="D53:I53"/>
    <mergeCell ref="L53:M53"/>
    <mergeCell ref="B54:C54"/>
    <mergeCell ref="D54:I54"/>
    <mergeCell ref="L54:M54"/>
    <mergeCell ref="B52:C52"/>
    <mergeCell ref="D52:I52"/>
    <mergeCell ref="L52:M52"/>
    <mergeCell ref="O94:P94"/>
    <mergeCell ref="M94:N94"/>
    <mergeCell ref="K94:L94"/>
    <mergeCell ref="H94:J94"/>
    <mergeCell ref="D94:G94"/>
    <mergeCell ref="D66:P66"/>
    <mergeCell ref="D68:P68"/>
    <mergeCell ref="L84:P84"/>
    <mergeCell ref="H84:K84"/>
    <mergeCell ref="D84:G84"/>
    <mergeCell ref="K74:L74"/>
    <mergeCell ref="I74:J74"/>
    <mergeCell ref="D86:P86"/>
    <mergeCell ref="B88:P88"/>
    <mergeCell ref="B89:P89"/>
    <mergeCell ref="B90:P90"/>
    <mergeCell ref="B91:P91"/>
    <mergeCell ref="L83:P83"/>
    <mergeCell ref="L82:P82"/>
    <mergeCell ref="B73:C73"/>
    <mergeCell ref="B74:C74"/>
    <mergeCell ref="B92:P92"/>
    <mergeCell ref="B93:P93"/>
    <mergeCell ref="O96:P96"/>
    <mergeCell ref="O95:P95"/>
    <mergeCell ref="M95:N95"/>
    <mergeCell ref="K95:L95"/>
    <mergeCell ref="H95:J95"/>
    <mergeCell ref="M99:N99"/>
    <mergeCell ref="O99:P99"/>
    <mergeCell ref="B99:G99"/>
    <mergeCell ref="D98:G98"/>
    <mergeCell ref="H98:J98"/>
    <mergeCell ref="K98:L98"/>
    <mergeCell ref="M98:N98"/>
    <mergeCell ref="O98:P98"/>
    <mergeCell ref="D95:G95"/>
    <mergeCell ref="M96:N96"/>
    <mergeCell ref="B97:C97"/>
    <mergeCell ref="D97:G97"/>
    <mergeCell ref="H97:J97"/>
    <mergeCell ref="K97:L97"/>
    <mergeCell ref="M97:N97"/>
    <mergeCell ref="O97:P97"/>
    <mergeCell ref="C62:I62"/>
    <mergeCell ref="B44:C44"/>
    <mergeCell ref="D51:I51"/>
    <mergeCell ref="D49:I49"/>
    <mergeCell ref="D48:I48"/>
    <mergeCell ref="B61:C61"/>
    <mergeCell ref="L57:M57"/>
    <mergeCell ref="L50:M50"/>
    <mergeCell ref="D57:I57"/>
    <mergeCell ref="D50:I50"/>
    <mergeCell ref="L59:M59"/>
    <mergeCell ref="D55:I55"/>
    <mergeCell ref="L55:M55"/>
    <mergeCell ref="L45:M45"/>
    <mergeCell ref="L46:M46"/>
    <mergeCell ref="L47:M47"/>
    <mergeCell ref="B58:C58"/>
    <mergeCell ref="D58:I58"/>
    <mergeCell ref="L58:M58"/>
    <mergeCell ref="B56:C56"/>
    <mergeCell ref="D56:I56"/>
    <mergeCell ref="L56:M56"/>
    <mergeCell ref="B57:C57"/>
    <mergeCell ref="B55:C55"/>
    <mergeCell ref="O76:P76"/>
    <mergeCell ref="D75:H75"/>
    <mergeCell ref="I75:J75"/>
    <mergeCell ref="K75:L75"/>
    <mergeCell ref="K76:L76"/>
    <mergeCell ref="D74:H74"/>
    <mergeCell ref="O73:P73"/>
    <mergeCell ref="M73:N73"/>
    <mergeCell ref="K73:L73"/>
    <mergeCell ref="I73:J73"/>
    <mergeCell ref="D73:H73"/>
    <mergeCell ref="O74:P74"/>
    <mergeCell ref="M74:N74"/>
    <mergeCell ref="M75:N75"/>
    <mergeCell ref="M76:N76"/>
    <mergeCell ref="O75:P75"/>
    <mergeCell ref="S40:S57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0:C50"/>
    <mergeCell ref="B53:C53"/>
    <mergeCell ref="B101:K101"/>
    <mergeCell ref="B98:C98"/>
    <mergeCell ref="B75:C75"/>
    <mergeCell ref="B78:C78"/>
    <mergeCell ref="B79:C79"/>
    <mergeCell ref="B82:C82"/>
    <mergeCell ref="B83:C83"/>
    <mergeCell ref="B86:C86"/>
    <mergeCell ref="B94:C94"/>
    <mergeCell ref="B95:C95"/>
    <mergeCell ref="B96:C96"/>
    <mergeCell ref="B84:C84"/>
    <mergeCell ref="H83:K83"/>
    <mergeCell ref="D83:G83"/>
    <mergeCell ref="D82:G82"/>
    <mergeCell ref="H82:K82"/>
    <mergeCell ref="D96:G96"/>
    <mergeCell ref="H96:J96"/>
    <mergeCell ref="K96:L96"/>
    <mergeCell ref="H99:J99"/>
    <mergeCell ref="K99:L99"/>
    <mergeCell ref="C65:P65"/>
    <mergeCell ref="D67:P6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2026-03-30T12:55:57Z</dcterms:modified>
</cp:coreProperties>
</file>