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Лист1!$A$1:$P$108</definedName>
  </definedNames>
  <calcPr calcId="145621"/>
</workbook>
</file>

<file path=xl/calcChain.xml><?xml version="1.0" encoding="utf-8"?>
<calcChain xmlns="http://schemas.openxmlformats.org/spreadsheetml/2006/main">
  <c r="P42" i="1" l="1"/>
  <c r="N58" i="1" l="1"/>
  <c r="P40" i="1"/>
  <c r="P50" i="1"/>
  <c r="P47" i="1"/>
  <c r="P44" i="1"/>
  <c r="P60" i="1" l="1"/>
  <c r="O104" i="1"/>
  <c r="O105" i="1"/>
  <c r="H106" i="1" l="1"/>
  <c r="K106" i="1"/>
  <c r="M106" i="1"/>
  <c r="O103" i="1"/>
  <c r="O106" i="1" l="1"/>
  <c r="K42" i="1"/>
  <c r="N56" i="1" l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7" i="1"/>
  <c r="N59" i="1"/>
  <c r="N41" i="1"/>
  <c r="N47" i="1"/>
  <c r="K44" i="1"/>
  <c r="N44" i="1" s="1"/>
  <c r="K40" i="1"/>
  <c r="N40" i="1" s="1"/>
  <c r="N50" i="1" l="1"/>
  <c r="N60" i="1" s="1"/>
  <c r="K60" i="1"/>
</calcChain>
</file>

<file path=xl/sharedStrings.xml><?xml version="1.0" encoding="utf-8"?>
<sst xmlns="http://schemas.openxmlformats.org/spreadsheetml/2006/main" count="169" uniqueCount="123">
  <si>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</si>
  <si>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</si>
  <si>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</si>
  <si>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</si>
  <si>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</si>
  <si>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</si>
  <si>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</si>
  <si>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</si>
  <si>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</si>
  <si>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</si>
  <si>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</si>
  <si>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</si>
  <si>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</si>
  <si>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</si>
  <si>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</si>
  <si>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</si>
  <si>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</si>
  <si>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</si>
  <si>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</si>
  <si>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</si>
  <si>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</si>
  <si>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</si>
  <si>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</si>
  <si>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</si>
  <si>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</si>
  <si>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</si>
  <si>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</si>
  <si>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</si>
  <si>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</si>
  <si>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</si>
  <si>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</si>
  <si>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</si>
  <si>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</si>
  <si>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</si>
  <si>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</si>
  <si>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</si>
  <si>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</si>
  <si>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</si>
  <si>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</si>
  <si>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</si>
  <si>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</si>
  <si>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</si>
  <si>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</si>
  <si>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</si>
  <si>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</si>
  <si>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</si>
  <si>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</si>
  <si>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</si>
  <si>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</si>
  <si>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</si>
  <si>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</si>
  <si>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</si>
  <si>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</si>
  <si>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</si>
  <si>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</si>
  <si>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</si>
  <si>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</si>
  <si>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</si>
  <si>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</si>
  <si>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</si>
  <si>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</si>
  <si>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</si>
  <si>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</si>
  <si>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</si>
  <si>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</si>
  <si>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</si>
  <si>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</si>
  <si>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</si>
  <si>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</si>
  <si>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</si>
  <si>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</si>
  <si>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</si>
  <si>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</si>
  <si>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</si>
  <si>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</si>
  <si>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</si>
  <si>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</si>
  <si>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</si>
  <si>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</si>
  <si>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</si>
  <si>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</si>
  <si>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</si>
  <si>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</si>
  <si>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</si>
  <si>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</si>
  <si>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</si>
  <si>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</si>
  <si>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</si>
  <si>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</si>
  <si>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</si>
  <si>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</si>
  <si>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</si>
  <si>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</si>
  <si>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</si>
  <si>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</si>
  <si>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</si>
  <si>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</si>
  <si>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Подготовка и проведение общего собрания собственников</t>
  </si>
  <si>
    <t>г. Ангарск,   квартал     107,         дом    1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</si>
  <si>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</si>
  <si>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3791,9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</si>
  <si>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</si>
  <si>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</si>
  <si>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</si>
  <si>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</si>
  <si>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</si>
  <si>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по факту</t>
  </si>
  <si>
    <t>ГИС ЖКХ</t>
  </si>
  <si>
    <t>1 шт</t>
  </si>
  <si>
    <t>Окраска фасада ВДК с подготовкой (надписи)</t>
  </si>
  <si>
    <t>9,52 м2</t>
  </si>
  <si>
    <t>Ремонт беседки (домика, горки)</t>
  </si>
  <si>
    <t>Ремонт скамейки без спинки</t>
  </si>
  <si>
    <t>Ремонт штакетника забора</t>
  </si>
  <si>
    <t>6 м2</t>
  </si>
  <si>
    <t>4.9.</t>
  </si>
  <si>
    <t>Услуги по управлению МКД 15%</t>
  </si>
  <si>
    <r>
      <t xml:space="preserve">ремонт общего имущества многоквартирного дома в составе платы за содержание жилого помещения, за отчетный период: </t>
    </r>
    <r>
      <rPr>
        <u/>
        <sz val="11"/>
        <color theme="1"/>
        <rFont val="Times New Roman"/>
        <family val="1"/>
        <charset val="204"/>
      </rPr>
      <t xml:space="preserve">45502,80 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</si>
  <si>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354396,19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</si>
  <si>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18152, 71_</t>
    </r>
    <r>
      <rPr>
        <sz val="11"/>
        <color theme="1"/>
        <rFont val="Times New Roman"/>
        <family val="1"/>
        <charset val="204"/>
      </rPr>
      <t>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</si>
  <si>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327046,1</t>
    </r>
    <r>
      <rPr>
        <sz val="11"/>
        <color theme="1"/>
        <rFont val="Times New Roman"/>
        <family val="1"/>
        <charset val="204"/>
      </rPr>
      <t>_руб.</t>
    </r>
  </si>
  <si>
    <t>Ремонт контейнера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</si>
  <si>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550382,92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</si>
</sst>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4" fillId="0" borderId="1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8"/>
  <sheetViews>
    <sheetView tabSelected="1" view="pageBreakPreview" topLeftCell="A15" zoomScaleNormal="90" zoomScaleSheetLayoutView="100" workbookViewId="0">
      <selection activeCell="S38" sqref="S38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5.425781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9" t="s">
        <v>4</v>
      </c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</row>
    <row r="7" spans="2:16" ht="12.6" customHeight="1" x14ac:dyDescent="0.25">
      <c r="D7" s="69" t="s">
        <v>5</v>
      </c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9" t="s">
        <v>75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</row>
    <row r="10" spans="2:16" ht="18" customHeight="1" x14ac:dyDescent="0.25">
      <c r="B10" s="102" t="s">
        <v>98</v>
      </c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</row>
    <row r="11" spans="2:16" ht="15.75" x14ac:dyDescent="0.25">
      <c r="D11" s="102" t="s">
        <v>90</v>
      </c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</row>
    <row r="12" spans="2:16" ht="4.5" customHeight="1" x14ac:dyDescent="0.25"/>
    <row r="13" spans="2:16" ht="17.45" customHeight="1" x14ac:dyDescent="0.25">
      <c r="B13" s="102" t="s">
        <v>86</v>
      </c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</row>
    <row r="14" spans="2:16" x14ac:dyDescent="0.25">
      <c r="B14" s="103" t="s">
        <v>6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</row>
    <row r="15" spans="2:16" ht="18.95" customHeight="1" x14ac:dyDescent="0.25">
      <c r="B15" s="102" t="s">
        <v>87</v>
      </c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</row>
    <row r="16" spans="2:16" x14ac:dyDescent="0.25">
      <c r="B16" s="103" t="s">
        <v>72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</row>
    <row r="17" spans="2:16" ht="5.0999999999999996" customHeight="1" x14ac:dyDescent="0.25"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</row>
    <row r="18" spans="2:16" ht="15.75" x14ac:dyDescent="0.25">
      <c r="B18" s="102" t="s">
        <v>88</v>
      </c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</row>
    <row r="19" spans="2:16" x14ac:dyDescent="0.25">
      <c r="B19" s="103" t="s">
        <v>73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</row>
    <row r="20" spans="2:16" ht="8.4499999999999993" customHeight="1" x14ac:dyDescent="0.25"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</row>
    <row r="21" spans="2:16" ht="3" customHeight="1" x14ac:dyDescent="0.25"/>
    <row r="22" spans="2:16" ht="12" customHeight="1" x14ac:dyDescent="0.25">
      <c r="E22" s="69" t="s">
        <v>74</v>
      </c>
      <c r="F22" s="69"/>
      <c r="G22" s="69"/>
      <c r="H22" s="69"/>
      <c r="I22" s="69"/>
      <c r="J22" s="69"/>
      <c r="K22" s="69"/>
      <c r="L22" s="69"/>
      <c r="M22" s="69"/>
    </row>
    <row r="23" spans="2:16" ht="18" customHeight="1" x14ac:dyDescent="0.25">
      <c r="B23" s="102" t="s">
        <v>92</v>
      </c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</row>
    <row r="24" spans="2:16" x14ac:dyDescent="0.25">
      <c r="B24" s="103" t="s">
        <v>8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</row>
    <row r="25" spans="2:16" ht="18" customHeight="1" x14ac:dyDescent="0.25">
      <c r="B25" s="102" t="s">
        <v>89</v>
      </c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</row>
    <row r="26" spans="2:16" x14ac:dyDescent="0.25">
      <c r="B26" s="103" t="s">
        <v>76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</row>
    <row r="27" spans="2:16" ht="5.0999999999999996" customHeight="1" x14ac:dyDescent="0.25">
      <c r="C27" s="103"/>
      <c r="D27" s="103"/>
      <c r="E27" s="103"/>
      <c r="F27" s="103"/>
      <c r="G27" s="103"/>
      <c r="H27" s="103"/>
      <c r="I27" s="103"/>
      <c r="J27" s="103"/>
      <c r="K27" s="103"/>
      <c r="L27" s="103"/>
    </row>
    <row r="28" spans="2:16" ht="18.95" customHeight="1" x14ac:dyDescent="0.25">
      <c r="B28" s="69" t="s">
        <v>77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</row>
    <row r="29" spans="2:16" ht="15.75" x14ac:dyDescent="0.25">
      <c r="B29" s="69" t="s">
        <v>100</v>
      </c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</row>
    <row r="30" spans="2:16" ht="6" customHeight="1" x14ac:dyDescent="0.25"/>
    <row r="31" spans="2:16" ht="9.9499999999999993" hidden="1" customHeight="1" x14ac:dyDescent="0.25"/>
    <row r="32" spans="2:16" ht="21.95" customHeight="1" x14ac:dyDescent="0.25">
      <c r="C32" s="69" t="s">
        <v>101</v>
      </c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7"/>
    </row>
    <row r="33" spans="2:19" ht="21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91" t="s">
        <v>9</v>
      </c>
      <c r="C37" s="92"/>
      <c r="D37" s="91" t="s">
        <v>10</v>
      </c>
      <c r="E37" s="92"/>
      <c r="F37" s="92"/>
      <c r="G37" s="92"/>
      <c r="H37" s="92"/>
      <c r="I37" s="89"/>
      <c r="J37" s="89" t="s">
        <v>11</v>
      </c>
      <c r="K37" s="87" t="s">
        <v>12</v>
      </c>
      <c r="L37" s="49" t="s">
        <v>13</v>
      </c>
      <c r="M37" s="51"/>
      <c r="N37" s="50"/>
      <c r="O37" s="104" t="s">
        <v>14</v>
      </c>
      <c r="P37" s="105"/>
    </row>
    <row r="38" spans="2:19" ht="90.95" customHeight="1" x14ac:dyDescent="0.25">
      <c r="B38" s="93"/>
      <c r="C38" s="94"/>
      <c r="D38" s="93"/>
      <c r="E38" s="94"/>
      <c r="F38" s="94"/>
      <c r="G38" s="94"/>
      <c r="H38" s="94"/>
      <c r="I38" s="90"/>
      <c r="J38" s="90"/>
      <c r="K38" s="88"/>
      <c r="L38" s="48" t="s">
        <v>15</v>
      </c>
      <c r="M38" s="48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6">
        <v>1</v>
      </c>
      <c r="C39" s="107"/>
      <c r="D39" s="95">
        <v>2</v>
      </c>
      <c r="E39" s="96"/>
      <c r="F39" s="96"/>
      <c r="G39" s="96"/>
      <c r="H39" s="96"/>
      <c r="I39" s="97"/>
      <c r="J39" s="11">
        <v>3</v>
      </c>
      <c r="K39" s="12">
        <v>4</v>
      </c>
      <c r="L39" s="101">
        <v>5</v>
      </c>
      <c r="M39" s="101"/>
      <c r="N39" s="12">
        <v>6</v>
      </c>
      <c r="O39" s="12">
        <v>7</v>
      </c>
      <c r="P39" s="13">
        <v>8</v>
      </c>
    </row>
    <row r="40" spans="2:19" ht="29.1" customHeight="1" x14ac:dyDescent="0.25">
      <c r="B40" s="108" t="s">
        <v>38</v>
      </c>
      <c r="C40" s="109"/>
      <c r="D40" s="84" t="s">
        <v>37</v>
      </c>
      <c r="E40" s="85"/>
      <c r="F40" s="85"/>
      <c r="G40" s="85"/>
      <c r="H40" s="85"/>
      <c r="I40" s="86"/>
      <c r="J40" s="15" t="s">
        <v>105</v>
      </c>
      <c r="K40" s="16">
        <f>SUM(K41:K43)</f>
        <v>5.66</v>
      </c>
      <c r="L40" s="72">
        <v>3791.9</v>
      </c>
      <c r="M40" s="72"/>
      <c r="N40" s="17">
        <f>K40*L40*12</f>
        <v>257545.84800000003</v>
      </c>
      <c r="O40" s="18">
        <v>3791.9</v>
      </c>
      <c r="P40" s="18">
        <f>SUM(P41:P43)</f>
        <v>263972.43</v>
      </c>
      <c r="S40" s="83"/>
    </row>
    <row r="41" spans="2:19" ht="17.100000000000001" customHeight="1" x14ac:dyDescent="0.25">
      <c r="B41" s="54" t="s">
        <v>40</v>
      </c>
      <c r="C41" s="56"/>
      <c r="D41" s="98" t="s">
        <v>41</v>
      </c>
      <c r="E41" s="99"/>
      <c r="F41" s="99"/>
      <c r="G41" s="99"/>
      <c r="H41" s="99"/>
      <c r="I41" s="100"/>
      <c r="J41" s="13" t="s">
        <v>105</v>
      </c>
      <c r="K41" s="19">
        <v>2.71</v>
      </c>
      <c r="L41" s="54">
        <v>3791.9</v>
      </c>
      <c r="M41" s="56"/>
      <c r="N41" s="20">
        <f>K41*L41*12</f>
        <v>123312.58800000002</v>
      </c>
      <c r="O41" s="21">
        <v>3791.9</v>
      </c>
      <c r="P41" s="21">
        <v>123312.6</v>
      </c>
      <c r="S41" s="83"/>
    </row>
    <row r="42" spans="2:19" ht="29.1" customHeight="1" x14ac:dyDescent="0.25">
      <c r="B42" s="54" t="s">
        <v>42</v>
      </c>
      <c r="C42" s="56"/>
      <c r="D42" s="98" t="s">
        <v>43</v>
      </c>
      <c r="E42" s="99"/>
      <c r="F42" s="99"/>
      <c r="G42" s="99"/>
      <c r="H42" s="99"/>
      <c r="I42" s="100"/>
      <c r="J42" s="13" t="s">
        <v>105</v>
      </c>
      <c r="K42" s="19">
        <f>2.71+0.17</f>
        <v>2.88</v>
      </c>
      <c r="L42" s="53">
        <v>3791.9</v>
      </c>
      <c r="M42" s="53"/>
      <c r="N42" s="22">
        <f t="shared" ref="N42:N59" si="0">K42*L42*12</f>
        <v>131048.06400000001</v>
      </c>
      <c r="O42" s="21">
        <v>3791.9</v>
      </c>
      <c r="P42" s="21">
        <f>131048.1+6030.49+3581.24</f>
        <v>140659.82999999999</v>
      </c>
      <c r="S42" s="83"/>
    </row>
    <row r="43" spans="2:19" ht="29.1" customHeight="1" x14ac:dyDescent="0.25">
      <c r="B43" s="54" t="s">
        <v>44</v>
      </c>
      <c r="C43" s="56"/>
      <c r="D43" s="98" t="s">
        <v>91</v>
      </c>
      <c r="E43" s="99"/>
      <c r="F43" s="99"/>
      <c r="G43" s="99"/>
      <c r="H43" s="99"/>
      <c r="I43" s="100"/>
      <c r="J43" s="13" t="s">
        <v>105</v>
      </c>
      <c r="K43" s="19">
        <v>7.0000000000000007E-2</v>
      </c>
      <c r="L43" s="54">
        <v>3791.9</v>
      </c>
      <c r="M43" s="56"/>
      <c r="N43" s="20">
        <f t="shared" si="0"/>
        <v>3185.1960000000008</v>
      </c>
      <c r="O43" s="21">
        <v>3791.9</v>
      </c>
      <c r="P43" s="21">
        <v>0</v>
      </c>
      <c r="S43" s="83"/>
    </row>
    <row r="44" spans="2:19" ht="42" customHeight="1" x14ac:dyDescent="0.25">
      <c r="B44" s="80" t="s">
        <v>19</v>
      </c>
      <c r="C44" s="81"/>
      <c r="D44" s="76" t="s">
        <v>45</v>
      </c>
      <c r="E44" s="77"/>
      <c r="F44" s="77"/>
      <c r="G44" s="77"/>
      <c r="H44" s="77"/>
      <c r="I44" s="78"/>
      <c r="J44" s="15" t="s">
        <v>105</v>
      </c>
      <c r="K44" s="16">
        <f>SUM(K45:K46)</f>
        <v>1.1600000000000001</v>
      </c>
      <c r="L44" s="72">
        <v>3791.9</v>
      </c>
      <c r="M44" s="72"/>
      <c r="N44" s="17">
        <f t="shared" si="0"/>
        <v>52783.248000000007</v>
      </c>
      <c r="O44" s="23">
        <v>3791.9</v>
      </c>
      <c r="P44" s="23">
        <f>SUM(P45:P46)</f>
        <v>33721.479999999996</v>
      </c>
      <c r="S44" s="83"/>
    </row>
    <row r="45" spans="2:19" x14ac:dyDescent="0.25">
      <c r="B45" s="54" t="s">
        <v>46</v>
      </c>
      <c r="C45" s="56"/>
      <c r="D45" s="73" t="s">
        <v>48</v>
      </c>
      <c r="E45" s="74"/>
      <c r="F45" s="74"/>
      <c r="G45" s="74"/>
      <c r="H45" s="74"/>
      <c r="I45" s="75"/>
      <c r="J45" s="13" t="s">
        <v>105</v>
      </c>
      <c r="K45" s="24">
        <v>1.03</v>
      </c>
      <c r="L45" s="54">
        <v>3791.9</v>
      </c>
      <c r="M45" s="56"/>
      <c r="N45" s="20">
        <f t="shared" si="0"/>
        <v>46867.884000000005</v>
      </c>
      <c r="O45" s="21">
        <v>3791.9</v>
      </c>
      <c r="P45" s="21">
        <v>26286.799999999999</v>
      </c>
      <c r="S45" s="83"/>
    </row>
    <row r="46" spans="2:19" x14ac:dyDescent="0.25">
      <c r="B46" s="110" t="s">
        <v>47</v>
      </c>
      <c r="C46" s="111"/>
      <c r="D46" s="73" t="s">
        <v>49</v>
      </c>
      <c r="E46" s="74"/>
      <c r="F46" s="74"/>
      <c r="G46" s="74"/>
      <c r="H46" s="74"/>
      <c r="I46" s="75"/>
      <c r="J46" s="13" t="s">
        <v>105</v>
      </c>
      <c r="K46" s="24">
        <v>0.13</v>
      </c>
      <c r="L46" s="53">
        <v>3791.9</v>
      </c>
      <c r="M46" s="53"/>
      <c r="N46" s="22">
        <f t="shared" si="0"/>
        <v>5915.3639999999996</v>
      </c>
      <c r="O46" s="21">
        <v>3791.9</v>
      </c>
      <c r="P46" s="21">
        <v>7434.68</v>
      </c>
      <c r="S46" s="83"/>
    </row>
    <row r="47" spans="2:19" ht="42.95" customHeight="1" x14ac:dyDescent="0.25">
      <c r="B47" s="80" t="s">
        <v>26</v>
      </c>
      <c r="C47" s="81"/>
      <c r="D47" s="76" t="s">
        <v>50</v>
      </c>
      <c r="E47" s="77"/>
      <c r="F47" s="77"/>
      <c r="G47" s="77"/>
      <c r="H47" s="77"/>
      <c r="I47" s="78"/>
      <c r="J47" s="15" t="s">
        <v>105</v>
      </c>
      <c r="K47" s="16">
        <f>SUM(K48:K49)</f>
        <v>1.6800000000000002</v>
      </c>
      <c r="L47" s="80">
        <v>3791.9</v>
      </c>
      <c r="M47" s="81"/>
      <c r="N47" s="25">
        <f t="shared" si="0"/>
        <v>76444.704000000012</v>
      </c>
      <c r="O47" s="23">
        <v>3791.9</v>
      </c>
      <c r="P47" s="23">
        <f>SUM(P48:P49)</f>
        <v>69759.61</v>
      </c>
      <c r="S47" s="83"/>
    </row>
    <row r="48" spans="2:19" ht="29.1" customHeight="1" x14ac:dyDescent="0.25">
      <c r="B48" s="110" t="s">
        <v>51</v>
      </c>
      <c r="C48" s="111"/>
      <c r="D48" s="113" t="s">
        <v>52</v>
      </c>
      <c r="E48" s="114"/>
      <c r="F48" s="114"/>
      <c r="G48" s="114"/>
      <c r="H48" s="114"/>
      <c r="I48" s="115"/>
      <c r="J48" s="13" t="s">
        <v>105</v>
      </c>
      <c r="K48" s="19">
        <v>1.3</v>
      </c>
      <c r="L48" s="53">
        <v>3791.9</v>
      </c>
      <c r="M48" s="53"/>
      <c r="N48" s="22">
        <f t="shared" si="0"/>
        <v>59153.64</v>
      </c>
      <c r="O48" s="21">
        <v>3791.9</v>
      </c>
      <c r="P48" s="21">
        <v>65974.759999999995</v>
      </c>
      <c r="S48" s="83"/>
    </row>
    <row r="49" spans="2:19" x14ac:dyDescent="0.25">
      <c r="B49" s="54" t="s">
        <v>53</v>
      </c>
      <c r="C49" s="56"/>
      <c r="D49" s="79" t="s">
        <v>54</v>
      </c>
      <c r="E49" s="79"/>
      <c r="F49" s="79"/>
      <c r="G49" s="79"/>
      <c r="H49" s="79"/>
      <c r="I49" s="79"/>
      <c r="J49" s="13" t="s">
        <v>105</v>
      </c>
      <c r="K49" s="26">
        <v>0.38</v>
      </c>
      <c r="L49" s="54">
        <v>3791.9</v>
      </c>
      <c r="M49" s="56"/>
      <c r="N49" s="20">
        <f t="shared" si="0"/>
        <v>17291.063999999998</v>
      </c>
      <c r="O49" s="21">
        <v>3791.9</v>
      </c>
      <c r="P49" s="21">
        <v>3784.85</v>
      </c>
      <c r="S49" s="83"/>
    </row>
    <row r="50" spans="2:19" x14ac:dyDescent="0.25">
      <c r="B50" s="80" t="s">
        <v>27</v>
      </c>
      <c r="C50" s="81"/>
      <c r="D50" s="76" t="s">
        <v>58</v>
      </c>
      <c r="E50" s="77"/>
      <c r="F50" s="77"/>
      <c r="G50" s="77"/>
      <c r="H50" s="77"/>
      <c r="I50" s="78"/>
      <c r="J50" s="15" t="s">
        <v>105</v>
      </c>
      <c r="K50" s="16">
        <f>SUM(K51:K59)</f>
        <v>5.34</v>
      </c>
      <c r="L50" s="72">
        <v>3791.9</v>
      </c>
      <c r="M50" s="72"/>
      <c r="N50" s="17">
        <f>SUM(N51:N59)</f>
        <v>242984.95199999999</v>
      </c>
      <c r="O50" s="23">
        <v>3791.9</v>
      </c>
      <c r="P50" s="23">
        <f>SUM(P51:P59)</f>
        <v>164776.69</v>
      </c>
      <c r="S50" s="83"/>
    </row>
    <row r="51" spans="2:19" ht="77.25" customHeight="1" x14ac:dyDescent="0.25">
      <c r="B51" s="70" t="s">
        <v>56</v>
      </c>
      <c r="C51" s="71"/>
      <c r="D51" s="113" t="s">
        <v>55</v>
      </c>
      <c r="E51" s="114"/>
      <c r="F51" s="114"/>
      <c r="G51" s="114"/>
      <c r="H51" s="114"/>
      <c r="I51" s="115"/>
      <c r="J51" s="13" t="s">
        <v>105</v>
      </c>
      <c r="K51" s="19">
        <v>0.59</v>
      </c>
      <c r="L51" s="54">
        <v>3791.9</v>
      </c>
      <c r="M51" s="56"/>
      <c r="N51" s="20">
        <f t="shared" si="0"/>
        <v>26846.652000000002</v>
      </c>
      <c r="O51" s="21">
        <v>3791.9</v>
      </c>
      <c r="P51" s="21">
        <v>5917.08</v>
      </c>
      <c r="S51" s="83"/>
    </row>
    <row r="52" spans="2:19" ht="27" customHeight="1" x14ac:dyDescent="0.25">
      <c r="B52" s="70" t="s">
        <v>57</v>
      </c>
      <c r="C52" s="71"/>
      <c r="D52" s="79" t="s">
        <v>59</v>
      </c>
      <c r="E52" s="79"/>
      <c r="F52" s="79"/>
      <c r="G52" s="79"/>
      <c r="H52" s="79"/>
      <c r="I52" s="79"/>
      <c r="J52" s="13" t="s">
        <v>105</v>
      </c>
      <c r="K52" s="19">
        <v>0.6</v>
      </c>
      <c r="L52" s="53">
        <v>3791.9</v>
      </c>
      <c r="M52" s="53"/>
      <c r="N52" s="22">
        <f t="shared" si="0"/>
        <v>27301.68</v>
      </c>
      <c r="O52" s="21">
        <v>3791.9</v>
      </c>
      <c r="P52" s="21">
        <v>26974.42</v>
      </c>
      <c r="S52" s="83"/>
    </row>
    <row r="53" spans="2:19" x14ac:dyDescent="0.25">
      <c r="B53" s="70" t="s">
        <v>60</v>
      </c>
      <c r="C53" s="71"/>
      <c r="D53" s="73" t="s">
        <v>61</v>
      </c>
      <c r="E53" s="74"/>
      <c r="F53" s="74"/>
      <c r="G53" s="74"/>
      <c r="H53" s="74"/>
      <c r="I53" s="75"/>
      <c r="J53" s="13" t="s">
        <v>105</v>
      </c>
      <c r="K53" s="19">
        <v>0.47</v>
      </c>
      <c r="L53" s="54">
        <v>3791.9</v>
      </c>
      <c r="M53" s="56"/>
      <c r="N53" s="20">
        <f t="shared" si="0"/>
        <v>21386.315999999999</v>
      </c>
      <c r="O53" s="21">
        <v>3791.9</v>
      </c>
      <c r="P53" s="21">
        <v>21600</v>
      </c>
      <c r="S53" s="83"/>
    </row>
    <row r="54" spans="2:19" x14ac:dyDescent="0.25">
      <c r="B54" s="70" t="s">
        <v>62</v>
      </c>
      <c r="C54" s="71"/>
      <c r="D54" s="116" t="s">
        <v>94</v>
      </c>
      <c r="E54" s="117"/>
      <c r="F54" s="117"/>
      <c r="G54" s="117"/>
      <c r="H54" s="117"/>
      <c r="I54" s="118"/>
      <c r="J54" s="13" t="s">
        <v>105</v>
      </c>
      <c r="K54" s="19">
        <v>0.3</v>
      </c>
      <c r="L54" s="53">
        <v>3791.9</v>
      </c>
      <c r="M54" s="53"/>
      <c r="N54" s="22">
        <f t="shared" si="0"/>
        <v>13650.84</v>
      </c>
      <c r="O54" s="21">
        <v>3791.9</v>
      </c>
      <c r="P54" s="21">
        <v>21959.52</v>
      </c>
      <c r="S54" s="83"/>
    </row>
    <row r="55" spans="2:19" ht="26.45" customHeight="1" x14ac:dyDescent="0.25">
      <c r="B55" s="70" t="s">
        <v>64</v>
      </c>
      <c r="C55" s="71"/>
      <c r="D55" s="73" t="s">
        <v>63</v>
      </c>
      <c r="E55" s="74"/>
      <c r="F55" s="74"/>
      <c r="G55" s="74"/>
      <c r="H55" s="74"/>
      <c r="I55" s="75"/>
      <c r="J55" s="13" t="s">
        <v>105</v>
      </c>
      <c r="K55" s="19">
        <v>0.14000000000000001</v>
      </c>
      <c r="L55" s="54">
        <v>3791.9</v>
      </c>
      <c r="M55" s="56"/>
      <c r="N55" s="22">
        <f t="shared" si="0"/>
        <v>6370.3920000000016</v>
      </c>
      <c r="O55" s="21">
        <v>3791.9</v>
      </c>
      <c r="P55" s="21">
        <v>0</v>
      </c>
      <c r="S55" s="83"/>
    </row>
    <row r="56" spans="2:19" x14ac:dyDescent="0.25">
      <c r="B56" s="70" t="s">
        <v>93</v>
      </c>
      <c r="C56" s="71"/>
      <c r="D56" s="73" t="s">
        <v>97</v>
      </c>
      <c r="E56" s="74"/>
      <c r="F56" s="74"/>
      <c r="G56" s="74"/>
      <c r="H56" s="74"/>
      <c r="I56" s="75"/>
      <c r="J56" s="13" t="s">
        <v>105</v>
      </c>
      <c r="K56" s="19">
        <v>0.62</v>
      </c>
      <c r="L56" s="53">
        <v>3791.9</v>
      </c>
      <c r="M56" s="53"/>
      <c r="N56" s="22">
        <f t="shared" si="0"/>
        <v>28211.736000000001</v>
      </c>
      <c r="O56" s="21">
        <v>3791.9</v>
      </c>
      <c r="P56" s="21">
        <v>0</v>
      </c>
      <c r="S56" s="83"/>
    </row>
    <row r="57" spans="2:19" ht="15.95" customHeight="1" x14ac:dyDescent="0.25">
      <c r="B57" s="70" t="s">
        <v>95</v>
      </c>
      <c r="C57" s="71"/>
      <c r="D57" s="73" t="s">
        <v>65</v>
      </c>
      <c r="E57" s="74"/>
      <c r="F57" s="74"/>
      <c r="G57" s="74"/>
      <c r="H57" s="74"/>
      <c r="I57" s="75"/>
      <c r="J57" s="13" t="s">
        <v>105</v>
      </c>
      <c r="K57" s="19">
        <v>0.18</v>
      </c>
      <c r="L57" s="54">
        <v>3791.9</v>
      </c>
      <c r="M57" s="56"/>
      <c r="N57" s="20">
        <f t="shared" si="0"/>
        <v>8190.5040000000008</v>
      </c>
      <c r="O57" s="21">
        <v>3791.9</v>
      </c>
      <c r="P57" s="21">
        <v>7889.44</v>
      </c>
      <c r="S57" s="83"/>
    </row>
    <row r="58" spans="2:19" ht="15" customHeight="1" x14ac:dyDescent="0.25">
      <c r="B58" s="82" t="s">
        <v>96</v>
      </c>
      <c r="C58" s="82"/>
      <c r="D58" s="79" t="s">
        <v>66</v>
      </c>
      <c r="E58" s="79"/>
      <c r="F58" s="79"/>
      <c r="G58" s="79"/>
      <c r="H58" s="79"/>
      <c r="I58" s="79"/>
      <c r="J58" s="37" t="s">
        <v>105</v>
      </c>
      <c r="K58" s="36">
        <v>0.5</v>
      </c>
      <c r="L58" s="53">
        <v>3791.9</v>
      </c>
      <c r="M58" s="53"/>
      <c r="N58" s="22">
        <f t="shared" ref="N58" si="1">K58*L58*12</f>
        <v>22751.4</v>
      </c>
      <c r="O58" s="21">
        <v>3791.9</v>
      </c>
      <c r="P58" s="21">
        <v>8647.15</v>
      </c>
      <c r="S58" s="83"/>
    </row>
    <row r="59" spans="2:19" ht="15" customHeight="1" x14ac:dyDescent="0.25">
      <c r="B59" s="82" t="s">
        <v>115</v>
      </c>
      <c r="C59" s="82"/>
      <c r="D59" s="79" t="s">
        <v>116</v>
      </c>
      <c r="E59" s="79"/>
      <c r="F59" s="79"/>
      <c r="G59" s="79"/>
      <c r="H59" s="79"/>
      <c r="I59" s="79"/>
      <c r="J59" s="13" t="s">
        <v>105</v>
      </c>
      <c r="K59" s="19">
        <v>1.94</v>
      </c>
      <c r="L59" s="53">
        <v>3791.9</v>
      </c>
      <c r="M59" s="53"/>
      <c r="N59" s="22">
        <f t="shared" si="0"/>
        <v>88275.432000000001</v>
      </c>
      <c r="O59" s="21">
        <v>3791.9</v>
      </c>
      <c r="P59" s="21">
        <v>71789.08</v>
      </c>
      <c r="S59" s="83"/>
    </row>
    <row r="60" spans="2:19" x14ac:dyDescent="0.25">
      <c r="B60" s="27"/>
      <c r="C60" s="28" t="s">
        <v>18</v>
      </c>
      <c r="D60" s="2"/>
      <c r="E60" s="3"/>
      <c r="F60" s="3"/>
      <c r="G60" s="3"/>
      <c r="H60" s="3"/>
      <c r="I60" s="4"/>
      <c r="J60" s="15"/>
      <c r="K60" s="29">
        <f>K50+K47+K44+K40</f>
        <v>13.84</v>
      </c>
      <c r="L60" s="80" t="s">
        <v>25</v>
      </c>
      <c r="M60" s="81"/>
      <c r="N60" s="25">
        <f>N50+N47+N44+N40</f>
        <v>629758.75200000009</v>
      </c>
      <c r="O60" s="18" t="s">
        <v>25</v>
      </c>
      <c r="P60" s="23">
        <f>P40+P44+P47+P50</f>
        <v>532230.21</v>
      </c>
    </row>
    <row r="61" spans="2:19" ht="9" customHeight="1" x14ac:dyDescent="0.25">
      <c r="D61" s="1"/>
      <c r="E61" s="1"/>
      <c r="F61" s="1"/>
      <c r="G61" s="1"/>
      <c r="H61" s="1"/>
      <c r="I61" s="1"/>
      <c r="J61" s="30"/>
    </row>
    <row r="62" spans="2:19" ht="14.45" customHeight="1" x14ac:dyDescent="0.25">
      <c r="B62" s="69" t="s">
        <v>19</v>
      </c>
      <c r="C62" s="69"/>
      <c r="D62" s="31" t="s">
        <v>79</v>
      </c>
    </row>
    <row r="63" spans="2:19" x14ac:dyDescent="0.25">
      <c r="C63" s="52" t="s">
        <v>78</v>
      </c>
      <c r="D63" s="52"/>
      <c r="E63" s="52"/>
      <c r="F63" s="52"/>
      <c r="G63" s="52"/>
      <c r="H63" s="52"/>
      <c r="I63" s="52"/>
    </row>
    <row r="64" spans="2:19" x14ac:dyDescent="0.25">
      <c r="D64" s="31" t="s">
        <v>120</v>
      </c>
    </row>
    <row r="65" spans="1:23" x14ac:dyDescent="0.25">
      <c r="D65" s="31" t="s">
        <v>80</v>
      </c>
    </row>
    <row r="66" spans="1:23" x14ac:dyDescent="0.25">
      <c r="C66" s="52" t="s">
        <v>117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1:23" x14ac:dyDescent="0.25">
      <c r="D67" s="52" t="s">
        <v>119</v>
      </c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1:23" x14ac:dyDescent="0.25">
      <c r="D68" s="52" t="s">
        <v>118</v>
      </c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</row>
    <row r="69" spans="1:23" ht="8.4499999999999993" customHeight="1" x14ac:dyDescent="0.25"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</row>
    <row r="70" spans="1:23" hidden="1" x14ac:dyDescent="0.25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1:23" hidden="1" x14ac:dyDescent="0.25"/>
    <row r="72" spans="1:23" ht="6.95" hidden="1" customHeight="1" x14ac:dyDescent="0.25"/>
    <row r="73" spans="1:23" ht="0.95" hidden="1" customHeight="1" x14ac:dyDescent="0.25"/>
    <row r="74" spans="1:23" ht="119.1" customHeight="1" x14ac:dyDescent="0.25">
      <c r="B74" s="48" t="s">
        <v>20</v>
      </c>
      <c r="C74" s="48"/>
      <c r="D74" s="48" t="s">
        <v>21</v>
      </c>
      <c r="E74" s="48"/>
      <c r="F74" s="48"/>
      <c r="G74" s="48"/>
      <c r="H74" s="48"/>
      <c r="I74" s="48" t="s">
        <v>22</v>
      </c>
      <c r="J74" s="48"/>
      <c r="K74" s="48" t="s">
        <v>24</v>
      </c>
      <c r="L74" s="48"/>
      <c r="M74" s="48" t="s">
        <v>102</v>
      </c>
      <c r="N74" s="48"/>
      <c r="O74" s="48" t="s">
        <v>23</v>
      </c>
      <c r="P74" s="48"/>
    </row>
    <row r="75" spans="1:23" s="14" customFormat="1" ht="14.45" customHeight="1" x14ac:dyDescent="0.2">
      <c r="B75" s="57">
        <v>1</v>
      </c>
      <c r="C75" s="57"/>
      <c r="D75" s="112">
        <v>2</v>
      </c>
      <c r="E75" s="112"/>
      <c r="F75" s="112"/>
      <c r="G75" s="112"/>
      <c r="H75" s="112"/>
      <c r="I75" s="57">
        <v>3</v>
      </c>
      <c r="J75" s="57"/>
      <c r="K75" s="57">
        <v>4</v>
      </c>
      <c r="L75" s="57"/>
      <c r="M75" s="57">
        <v>5</v>
      </c>
      <c r="N75" s="57"/>
      <c r="O75" s="57">
        <v>6</v>
      </c>
      <c r="P75" s="57"/>
    </row>
    <row r="76" spans="1:23" s="14" customFormat="1" ht="14.45" customHeight="1" x14ac:dyDescent="0.2">
      <c r="B76" s="120">
        <v>1</v>
      </c>
      <c r="C76" s="121"/>
      <c r="D76" s="122" t="s">
        <v>121</v>
      </c>
      <c r="E76" s="123"/>
      <c r="F76" s="123"/>
      <c r="G76" s="123"/>
      <c r="H76" s="124"/>
      <c r="I76" s="120" t="s">
        <v>106</v>
      </c>
      <c r="J76" s="121"/>
      <c r="K76" s="120">
        <v>3047.28</v>
      </c>
      <c r="L76" s="121"/>
      <c r="M76" s="120" t="s">
        <v>108</v>
      </c>
      <c r="N76" s="121"/>
      <c r="O76" s="120" t="s">
        <v>107</v>
      </c>
      <c r="P76" s="121"/>
    </row>
    <row r="77" spans="1:23" s="14" customFormat="1" ht="14.45" customHeight="1" x14ac:dyDescent="0.2">
      <c r="B77" s="120">
        <v>2</v>
      </c>
      <c r="C77" s="121"/>
      <c r="D77" s="122" t="s">
        <v>109</v>
      </c>
      <c r="E77" s="123"/>
      <c r="F77" s="123"/>
      <c r="G77" s="123"/>
      <c r="H77" s="124"/>
      <c r="I77" s="120" t="s">
        <v>106</v>
      </c>
      <c r="J77" s="121"/>
      <c r="K77" s="120">
        <v>5042.59</v>
      </c>
      <c r="L77" s="121"/>
      <c r="M77" s="120" t="s">
        <v>110</v>
      </c>
      <c r="N77" s="121"/>
      <c r="O77" s="120" t="s">
        <v>107</v>
      </c>
      <c r="P77" s="121"/>
    </row>
    <row r="78" spans="1:23" x14ac:dyDescent="0.25">
      <c r="A78" s="14"/>
      <c r="B78" s="120">
        <v>3</v>
      </c>
      <c r="C78" s="121"/>
      <c r="D78" s="122" t="s">
        <v>111</v>
      </c>
      <c r="E78" s="123"/>
      <c r="F78" s="123"/>
      <c r="G78" s="123"/>
      <c r="H78" s="124"/>
      <c r="I78" s="120" t="s">
        <v>106</v>
      </c>
      <c r="J78" s="121"/>
      <c r="K78" s="120">
        <v>2813.85</v>
      </c>
      <c r="L78" s="121"/>
      <c r="M78" s="120" t="s">
        <v>108</v>
      </c>
      <c r="N78" s="121"/>
      <c r="O78" s="120" t="s">
        <v>107</v>
      </c>
      <c r="P78" s="121"/>
      <c r="Q78" s="14"/>
      <c r="R78" s="14"/>
      <c r="S78" s="14"/>
      <c r="T78" s="14"/>
      <c r="U78" s="14"/>
      <c r="V78" s="14"/>
      <c r="W78" s="14"/>
    </row>
    <row r="79" spans="1:23" x14ac:dyDescent="0.25">
      <c r="A79" s="14"/>
      <c r="B79" s="120">
        <v>4</v>
      </c>
      <c r="C79" s="121"/>
      <c r="D79" s="122" t="s">
        <v>112</v>
      </c>
      <c r="E79" s="123"/>
      <c r="F79" s="123"/>
      <c r="G79" s="123"/>
      <c r="H79" s="124"/>
      <c r="I79" s="120" t="s">
        <v>106</v>
      </c>
      <c r="J79" s="121"/>
      <c r="K79" s="120">
        <v>1422.28</v>
      </c>
      <c r="L79" s="121"/>
      <c r="M79" s="120" t="s">
        <v>108</v>
      </c>
      <c r="N79" s="121"/>
      <c r="O79" s="120" t="s">
        <v>107</v>
      </c>
      <c r="P79" s="121"/>
      <c r="Q79" s="14"/>
      <c r="R79" s="14"/>
      <c r="S79" s="14"/>
      <c r="T79" s="14"/>
      <c r="U79" s="14"/>
      <c r="V79" s="14"/>
      <c r="W79" s="14"/>
    </row>
    <row r="80" spans="1:23" ht="12.6" customHeight="1" x14ac:dyDescent="0.25">
      <c r="A80" s="14"/>
      <c r="B80" s="120">
        <v>5</v>
      </c>
      <c r="C80" s="121"/>
      <c r="D80" s="122" t="s">
        <v>113</v>
      </c>
      <c r="E80" s="123"/>
      <c r="F80" s="123"/>
      <c r="G80" s="123"/>
      <c r="H80" s="124"/>
      <c r="I80" s="120" t="s">
        <v>106</v>
      </c>
      <c r="J80" s="121"/>
      <c r="K80" s="120">
        <v>5826.71</v>
      </c>
      <c r="L80" s="121"/>
      <c r="M80" s="120" t="s">
        <v>114</v>
      </c>
      <c r="N80" s="121"/>
      <c r="O80" s="120" t="s">
        <v>107</v>
      </c>
      <c r="P80" s="121"/>
      <c r="Q80" s="14"/>
      <c r="R80" s="14"/>
      <c r="S80" s="14"/>
      <c r="T80" s="14"/>
      <c r="U80" s="14"/>
      <c r="V80" s="14"/>
      <c r="W80" s="14"/>
    </row>
    <row r="81" spans="1:22" hidden="1" x14ac:dyDescent="0.25">
      <c r="A81" s="14"/>
      <c r="B81" s="38"/>
      <c r="C81" s="39"/>
      <c r="D81" s="40"/>
      <c r="E81" s="41"/>
      <c r="F81" s="41"/>
      <c r="G81" s="41"/>
      <c r="H81" s="42"/>
      <c r="I81" s="125"/>
      <c r="J81" s="126"/>
      <c r="K81" s="125"/>
      <c r="L81" s="126"/>
      <c r="M81" s="125"/>
      <c r="N81" s="126"/>
      <c r="O81" s="125"/>
      <c r="P81" s="126"/>
      <c r="Q81" s="14"/>
      <c r="R81" s="14"/>
      <c r="S81" s="14"/>
      <c r="T81" s="14"/>
      <c r="U81" s="14"/>
      <c r="V81" s="14"/>
    </row>
    <row r="82" spans="1:22" hidden="1" x14ac:dyDescent="0.25">
      <c r="B82" s="43"/>
      <c r="C82" s="44"/>
      <c r="D82" s="45"/>
      <c r="E82" s="46"/>
      <c r="F82" s="46"/>
      <c r="G82" s="46"/>
      <c r="H82" s="47"/>
      <c r="I82" s="95"/>
      <c r="J82" s="97"/>
      <c r="K82" s="95"/>
      <c r="L82" s="97"/>
      <c r="M82" s="95"/>
      <c r="N82" s="97"/>
      <c r="O82" s="95"/>
      <c r="P82" s="97"/>
    </row>
    <row r="83" spans="1:22" ht="13.5" customHeight="1" x14ac:dyDescent="0.25">
      <c r="B83" s="32" t="s">
        <v>18</v>
      </c>
      <c r="C83" s="32"/>
      <c r="D83" s="33"/>
      <c r="E83" s="34"/>
      <c r="F83" s="34"/>
      <c r="G83" s="34"/>
      <c r="H83" s="34"/>
      <c r="I83" s="34"/>
      <c r="J83" s="35"/>
      <c r="K83" s="54">
        <v>18152.71</v>
      </c>
      <c r="L83" s="56"/>
      <c r="M83" s="54" t="s">
        <v>25</v>
      </c>
      <c r="N83" s="56"/>
      <c r="O83" s="54" t="s">
        <v>25</v>
      </c>
      <c r="P83" s="56"/>
    </row>
    <row r="84" spans="1:22" ht="22.5" customHeight="1" x14ac:dyDescent="0.25"/>
    <row r="85" spans="1:22" x14ac:dyDescent="0.25">
      <c r="B85" s="69" t="s">
        <v>26</v>
      </c>
      <c r="C85" s="69"/>
      <c r="D85" s="5" t="s">
        <v>122</v>
      </c>
    </row>
    <row r="86" spans="1:22" x14ac:dyDescent="0.25">
      <c r="B86" s="69" t="s">
        <v>27</v>
      </c>
      <c r="C86" s="69"/>
      <c r="D86" s="5" t="s">
        <v>67</v>
      </c>
    </row>
    <row r="87" spans="1:22" x14ac:dyDescent="0.25">
      <c r="B87" s="5" t="s">
        <v>68</v>
      </c>
    </row>
    <row r="89" spans="1:22" x14ac:dyDescent="0.25">
      <c r="B89" s="49" t="s">
        <v>20</v>
      </c>
      <c r="C89" s="51"/>
      <c r="D89" s="91" t="s">
        <v>28</v>
      </c>
      <c r="E89" s="92"/>
      <c r="F89" s="92"/>
      <c r="G89" s="89"/>
      <c r="H89" s="48" t="s">
        <v>29</v>
      </c>
      <c r="I89" s="48"/>
      <c r="J89" s="48"/>
      <c r="K89" s="48"/>
      <c r="L89" s="48" t="s">
        <v>103</v>
      </c>
      <c r="M89" s="48"/>
      <c r="N89" s="48"/>
      <c r="O89" s="48"/>
      <c r="P89" s="48"/>
    </row>
    <row r="90" spans="1:22" x14ac:dyDescent="0.25">
      <c r="B90" s="54">
        <v>1</v>
      </c>
      <c r="C90" s="55"/>
      <c r="D90" s="53">
        <v>2</v>
      </c>
      <c r="E90" s="53"/>
      <c r="F90" s="53"/>
      <c r="G90" s="53"/>
      <c r="H90" s="53">
        <v>3</v>
      </c>
      <c r="I90" s="53"/>
      <c r="J90" s="53"/>
      <c r="K90" s="53"/>
      <c r="L90" s="53">
        <v>4</v>
      </c>
      <c r="M90" s="53"/>
      <c r="N90" s="53"/>
      <c r="O90" s="53"/>
      <c r="P90" s="53"/>
    </row>
    <row r="91" spans="1:22" x14ac:dyDescent="0.25">
      <c r="B91" s="54"/>
      <c r="C91" s="55"/>
      <c r="D91" s="54" t="s">
        <v>25</v>
      </c>
      <c r="E91" s="55"/>
      <c r="F91" s="55"/>
      <c r="G91" s="56"/>
      <c r="H91" s="54" t="s">
        <v>25</v>
      </c>
      <c r="I91" s="55"/>
      <c r="J91" s="55"/>
      <c r="K91" s="56"/>
      <c r="L91" s="53" t="s">
        <v>25</v>
      </c>
      <c r="M91" s="53"/>
      <c r="N91" s="53"/>
      <c r="O91" s="53"/>
      <c r="P91" s="53"/>
    </row>
    <row r="93" spans="1:22" ht="12.95" customHeight="1" x14ac:dyDescent="0.25">
      <c r="B93" s="69" t="s">
        <v>30</v>
      </c>
      <c r="C93" s="69"/>
      <c r="D93" s="52" t="s">
        <v>81</v>
      </c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</row>
    <row r="94" spans="1:22" ht="14.1" customHeight="1" x14ac:dyDescent="0.25">
      <c r="B94" s="31" t="s">
        <v>82</v>
      </c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</row>
    <row r="95" spans="1:22" ht="14.45" customHeight="1" x14ac:dyDescent="0.25">
      <c r="B95" s="52" t="s">
        <v>83</v>
      </c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</row>
    <row r="96" spans="1:22" ht="16.5" customHeight="1" x14ac:dyDescent="0.25">
      <c r="B96" s="52" t="s">
        <v>84</v>
      </c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</row>
    <row r="97" spans="2:16" x14ac:dyDescent="0.25">
      <c r="B97" s="52" t="s">
        <v>85</v>
      </c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</row>
    <row r="98" spans="2:16" ht="9.9499999999999993" customHeight="1" x14ac:dyDescent="0.25"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</row>
    <row r="99" spans="2:16" ht="29.1" hidden="1" customHeight="1" x14ac:dyDescent="0.25"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</row>
    <row r="100" spans="2:16" ht="26.45" hidden="1" customHeight="1" x14ac:dyDescent="0.25"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</row>
    <row r="101" spans="2:16" x14ac:dyDescent="0.25">
      <c r="B101" s="48" t="s">
        <v>20</v>
      </c>
      <c r="C101" s="48"/>
      <c r="D101" s="49" t="s">
        <v>32</v>
      </c>
      <c r="E101" s="51"/>
      <c r="F101" s="51"/>
      <c r="G101" s="50"/>
      <c r="H101" s="49" t="s">
        <v>33</v>
      </c>
      <c r="I101" s="51"/>
      <c r="J101" s="50"/>
      <c r="K101" s="49" t="s">
        <v>34</v>
      </c>
      <c r="L101" s="50"/>
      <c r="M101" s="49" t="s">
        <v>35</v>
      </c>
      <c r="N101" s="50"/>
      <c r="O101" s="48" t="s">
        <v>31</v>
      </c>
      <c r="P101" s="48"/>
    </row>
    <row r="102" spans="2:16" ht="19.5" customHeight="1" x14ac:dyDescent="0.25">
      <c r="B102" s="57">
        <v>1</v>
      </c>
      <c r="C102" s="57"/>
      <c r="D102" s="57">
        <v>2</v>
      </c>
      <c r="E102" s="57"/>
      <c r="F102" s="57"/>
      <c r="G102" s="57"/>
      <c r="H102" s="57">
        <v>3</v>
      </c>
      <c r="I102" s="57"/>
      <c r="J102" s="57"/>
      <c r="K102" s="57">
        <v>4</v>
      </c>
      <c r="L102" s="57"/>
      <c r="M102" s="53">
        <v>5</v>
      </c>
      <c r="N102" s="53"/>
      <c r="O102" s="53">
        <v>6</v>
      </c>
      <c r="P102" s="53"/>
    </row>
    <row r="103" spans="2:16" ht="26.45" customHeight="1" x14ac:dyDescent="0.25">
      <c r="B103" s="119" t="s">
        <v>38</v>
      </c>
      <c r="C103" s="119"/>
      <c r="D103" s="62" t="s">
        <v>36</v>
      </c>
      <c r="E103" s="62"/>
      <c r="F103" s="62"/>
      <c r="G103" s="62"/>
      <c r="H103" s="58">
        <v>202463.83</v>
      </c>
      <c r="I103" s="58"/>
      <c r="J103" s="58"/>
      <c r="K103" s="58">
        <v>657150.81999999995</v>
      </c>
      <c r="L103" s="58"/>
      <c r="M103" s="58">
        <v>626761.25</v>
      </c>
      <c r="N103" s="58"/>
      <c r="O103" s="58">
        <f>H103+K103-M103</f>
        <v>232853.39999999991</v>
      </c>
      <c r="P103" s="58"/>
    </row>
    <row r="104" spans="2:16" ht="28.5" customHeight="1" x14ac:dyDescent="0.25">
      <c r="B104" s="59" t="s">
        <v>19</v>
      </c>
      <c r="C104" s="61"/>
      <c r="D104" s="63" t="s">
        <v>104</v>
      </c>
      <c r="E104" s="64"/>
      <c r="F104" s="64"/>
      <c r="G104" s="65"/>
      <c r="H104" s="66">
        <v>0</v>
      </c>
      <c r="I104" s="67"/>
      <c r="J104" s="68"/>
      <c r="K104" s="66">
        <v>0</v>
      </c>
      <c r="L104" s="68"/>
      <c r="M104" s="66">
        <v>0</v>
      </c>
      <c r="N104" s="68"/>
      <c r="O104" s="58">
        <f t="shared" ref="O104:O106" si="2">H104+K104-M104</f>
        <v>0</v>
      </c>
      <c r="P104" s="58"/>
    </row>
    <row r="105" spans="2:16" ht="31.5" customHeight="1" x14ac:dyDescent="0.25">
      <c r="B105" s="119" t="s">
        <v>26</v>
      </c>
      <c r="C105" s="119"/>
      <c r="D105" s="62" t="s">
        <v>99</v>
      </c>
      <c r="E105" s="62"/>
      <c r="F105" s="62"/>
      <c r="G105" s="62"/>
      <c r="H105" s="58">
        <v>0</v>
      </c>
      <c r="I105" s="58"/>
      <c r="J105" s="58"/>
      <c r="K105" s="58">
        <v>177391.3</v>
      </c>
      <c r="L105" s="58"/>
      <c r="M105" s="58">
        <v>177391.3</v>
      </c>
      <c r="N105" s="58"/>
      <c r="O105" s="58">
        <f t="shared" si="2"/>
        <v>0</v>
      </c>
      <c r="P105" s="58"/>
    </row>
    <row r="106" spans="2:16" x14ac:dyDescent="0.25">
      <c r="B106" s="59" t="s">
        <v>18</v>
      </c>
      <c r="C106" s="60"/>
      <c r="D106" s="60"/>
      <c r="E106" s="60"/>
      <c r="F106" s="60"/>
      <c r="G106" s="61"/>
      <c r="H106" s="58">
        <f>SUM(H103:J105)</f>
        <v>202463.83</v>
      </c>
      <c r="I106" s="58"/>
      <c r="J106" s="58"/>
      <c r="K106" s="58">
        <f>SUM(K103:L105)</f>
        <v>834542.11999999988</v>
      </c>
      <c r="L106" s="58"/>
      <c r="M106" s="58">
        <f>SUM(M103:N105)</f>
        <v>804152.55</v>
      </c>
      <c r="N106" s="58"/>
      <c r="O106" s="58">
        <f t="shared" si="2"/>
        <v>232853.39999999979</v>
      </c>
      <c r="P106" s="58"/>
    </row>
    <row r="108" spans="2:16" x14ac:dyDescent="0.25">
      <c r="B108" s="69"/>
      <c r="C108" s="69"/>
      <c r="D108" s="69"/>
      <c r="E108" s="69"/>
      <c r="F108" s="69"/>
      <c r="G108" s="69"/>
      <c r="H108" s="69"/>
      <c r="I108" s="69"/>
      <c r="J108" s="69"/>
      <c r="K108" s="69"/>
    </row>
  </sheetData>
  <mergeCells count="207">
    <mergeCell ref="I81:J82"/>
    <mergeCell ref="K81:L82"/>
    <mergeCell ref="M81:N82"/>
    <mergeCell ref="O81:P82"/>
    <mergeCell ref="B79:C79"/>
    <mergeCell ref="D79:H79"/>
    <mergeCell ref="I79:J79"/>
    <mergeCell ref="K79:L79"/>
    <mergeCell ref="M79:N79"/>
    <mergeCell ref="O79:P79"/>
    <mergeCell ref="B80:C80"/>
    <mergeCell ref="D80:H80"/>
    <mergeCell ref="I80:J80"/>
    <mergeCell ref="K80:L80"/>
    <mergeCell ref="M80:N80"/>
    <mergeCell ref="O80:P80"/>
    <mergeCell ref="D77:H77"/>
    <mergeCell ref="I77:J77"/>
    <mergeCell ref="K77:L77"/>
    <mergeCell ref="M77:N77"/>
    <mergeCell ref="O77:P77"/>
    <mergeCell ref="B77:C77"/>
    <mergeCell ref="D78:H78"/>
    <mergeCell ref="I78:J78"/>
    <mergeCell ref="K78:L78"/>
    <mergeCell ref="M78:N78"/>
    <mergeCell ref="O78:P78"/>
    <mergeCell ref="B78:C78"/>
    <mergeCell ref="B76:C76"/>
    <mergeCell ref="D76:H76"/>
    <mergeCell ref="I76:J76"/>
    <mergeCell ref="K76:L76"/>
    <mergeCell ref="M76:N76"/>
    <mergeCell ref="O76:P76"/>
    <mergeCell ref="B108:K108"/>
    <mergeCell ref="B105:C105"/>
    <mergeCell ref="B85:C85"/>
    <mergeCell ref="B86:C86"/>
    <mergeCell ref="B89:C89"/>
    <mergeCell ref="B90:C90"/>
    <mergeCell ref="B93:C93"/>
    <mergeCell ref="B101:C101"/>
    <mergeCell ref="B102:C102"/>
    <mergeCell ref="B103:C103"/>
    <mergeCell ref="B91:C91"/>
    <mergeCell ref="H90:K90"/>
    <mergeCell ref="D90:G90"/>
    <mergeCell ref="D89:G89"/>
    <mergeCell ref="H89:K89"/>
    <mergeCell ref="D103:G103"/>
    <mergeCell ref="H103:J103"/>
    <mergeCell ref="K103:L103"/>
    <mergeCell ref="C66:P66"/>
    <mergeCell ref="D68:P68"/>
    <mergeCell ref="O83:P83"/>
    <mergeCell ref="D56:I56"/>
    <mergeCell ref="L56:M56"/>
    <mergeCell ref="L45:M45"/>
    <mergeCell ref="L46:M46"/>
    <mergeCell ref="L47:M47"/>
    <mergeCell ref="K83:L83"/>
    <mergeCell ref="D75:H75"/>
    <mergeCell ref="O74:P74"/>
    <mergeCell ref="M74:N74"/>
    <mergeCell ref="K74:L74"/>
    <mergeCell ref="I74:J74"/>
    <mergeCell ref="D74:H74"/>
    <mergeCell ref="O75:P75"/>
    <mergeCell ref="M75:N75"/>
    <mergeCell ref="M83:N83"/>
    <mergeCell ref="C63:I63"/>
    <mergeCell ref="D59:I59"/>
    <mergeCell ref="D51:I51"/>
    <mergeCell ref="D49:I49"/>
    <mergeCell ref="D48:I48"/>
    <mergeCell ref="D54:I54"/>
    <mergeCell ref="B39:C39"/>
    <mergeCell ref="B40:C40"/>
    <mergeCell ref="B59:C59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7:C57"/>
    <mergeCell ref="B50:C50"/>
    <mergeCell ref="B56:C56"/>
    <mergeCell ref="B44:C44"/>
    <mergeCell ref="B54:C5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9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54:M54"/>
    <mergeCell ref="B62:C62"/>
    <mergeCell ref="B53:C53"/>
    <mergeCell ref="L53:M53"/>
    <mergeCell ref="L55:M55"/>
    <mergeCell ref="L57:M57"/>
    <mergeCell ref="L50:M50"/>
    <mergeCell ref="D53:I53"/>
    <mergeCell ref="D55:I55"/>
    <mergeCell ref="D57:I57"/>
    <mergeCell ref="D50:I50"/>
    <mergeCell ref="D52:I52"/>
    <mergeCell ref="L59:M59"/>
    <mergeCell ref="L52:M52"/>
    <mergeCell ref="L60:M60"/>
    <mergeCell ref="B58:C58"/>
    <mergeCell ref="D58:I58"/>
    <mergeCell ref="L58:M58"/>
    <mergeCell ref="O103:P103"/>
    <mergeCell ref="O102:P102"/>
    <mergeCell ref="M102:N102"/>
    <mergeCell ref="K102:L102"/>
    <mergeCell ref="H102:J102"/>
    <mergeCell ref="M106:N106"/>
    <mergeCell ref="O106:P106"/>
    <mergeCell ref="B106:G106"/>
    <mergeCell ref="D105:G105"/>
    <mergeCell ref="H105:J105"/>
    <mergeCell ref="K105:L105"/>
    <mergeCell ref="M105:N105"/>
    <mergeCell ref="O105:P105"/>
    <mergeCell ref="D102:G102"/>
    <mergeCell ref="M103:N103"/>
    <mergeCell ref="H106:J106"/>
    <mergeCell ref="K106:L106"/>
    <mergeCell ref="B104:C104"/>
    <mergeCell ref="D104:G104"/>
    <mergeCell ref="H104:J104"/>
    <mergeCell ref="K104:L104"/>
    <mergeCell ref="M104:N104"/>
    <mergeCell ref="O104:P104"/>
    <mergeCell ref="O101:P101"/>
    <mergeCell ref="M101:N101"/>
    <mergeCell ref="K101:L101"/>
    <mergeCell ref="H101:J101"/>
    <mergeCell ref="D101:G101"/>
    <mergeCell ref="D67:P67"/>
    <mergeCell ref="D69:P69"/>
    <mergeCell ref="L91:P91"/>
    <mergeCell ref="H91:K91"/>
    <mergeCell ref="D91:G91"/>
    <mergeCell ref="K75:L75"/>
    <mergeCell ref="I75:J75"/>
    <mergeCell ref="D93:P93"/>
    <mergeCell ref="B95:P95"/>
    <mergeCell ref="B96:P96"/>
    <mergeCell ref="B97:P97"/>
    <mergeCell ref="B98:P98"/>
    <mergeCell ref="L90:P90"/>
    <mergeCell ref="L89:P89"/>
    <mergeCell ref="B74:C74"/>
    <mergeCell ref="B75:C75"/>
    <mergeCell ref="B99:P99"/>
    <mergeCell ref="B100:P100"/>
  </mergeCells>
  <pageMargins left="0.7" right="0.7" top="0.75" bottom="0.75" header="0.3" footer="0.3"/>
  <pageSetup paperSize="9" scale="55" orientation="portrait" r:id="rId1"/>
  <rowBreaks count="1" manualBreakCount="1">
    <brk id="6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2026-03-30T02:56:54Z</dcterms:modified>
</cp:coreProperties>
</file>