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75" windowWidth="15645" windowHeight="12045" activeTab="2"/>
  </bookViews>
  <sheets>
    <sheet name="2020" sheetId="5" r:id="rId1"/>
    <sheet name="Лист1" sheetId="6" r:id="rId2"/>
    <sheet name="2021" sheetId="7" r:id="rId3"/>
    <sheet name="акт21" sheetId="8" r:id="rId4"/>
  </sheets>
  <externalReferences>
    <externalReference r:id="rId5"/>
  </externalReferences>
  <definedNames>
    <definedName name="_xlnm.Print_Area" localSheetId="0">'2020'!$A$1:$F$30</definedName>
    <definedName name="_xlnm.Print_Area" localSheetId="2">'2021'!$A$1:$F$30</definedName>
    <definedName name="_xlnm.Print_Area" localSheetId="3">акт21!$A$3:$E$90</definedName>
    <definedName name="_xlnm.Print_Area" localSheetId="1">Лист1!$A$3:$E$58</definedName>
  </definedNames>
  <calcPr calcId="145621"/>
</workbook>
</file>

<file path=xl/calcChain.xml><?xml version="1.0" encoding="utf-8"?>
<calcChain xmlns="http://schemas.openxmlformats.org/spreadsheetml/2006/main">
  <c r="F23" i="7" l="1"/>
  <c r="F18" i="7"/>
  <c r="F22" i="7" s="1"/>
  <c r="F14" i="7"/>
  <c r="D54" i="8"/>
  <c r="E78" i="8"/>
  <c r="E75" i="8"/>
  <c r="E74" i="8"/>
  <c r="D64" i="8"/>
  <c r="D63" i="8"/>
  <c r="D62" i="8"/>
  <c r="D61" i="8"/>
  <c r="D37" i="8"/>
  <c r="D60" i="8"/>
  <c r="D59" i="8"/>
  <c r="D58" i="8"/>
  <c r="D57" i="8"/>
  <c r="D56" i="8"/>
  <c r="D55" i="8"/>
  <c r="D53" i="8"/>
  <c r="D52" i="8"/>
  <c r="D51" i="8"/>
  <c r="D50" i="8"/>
  <c r="D48" i="8"/>
  <c r="D47" i="8"/>
  <c r="D46" i="8"/>
  <c r="D45" i="8"/>
  <c r="D44" i="8"/>
  <c r="D43" i="8"/>
  <c r="D42" i="8"/>
  <c r="D41" i="8"/>
  <c r="D40" i="8"/>
  <c r="D39" i="8"/>
  <c r="D38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19" i="8"/>
  <c r="D66" i="8"/>
  <c r="D68" i="8"/>
  <c r="D70" i="8"/>
  <c r="D72" i="8"/>
  <c r="F72" i="8"/>
  <c r="A79" i="8"/>
  <c r="F24" i="7" l="1"/>
  <c r="F25" i="7"/>
  <c r="D74" i="8"/>
  <c r="D40" i="6"/>
  <c r="D35" i="6"/>
  <c r="D29" i="6"/>
  <c r="D21" i="6"/>
  <c r="D19" i="6"/>
  <c r="D23" i="6"/>
  <c r="D24" i="6"/>
  <c r="D26" i="6"/>
  <c r="D27" i="6"/>
  <c r="D28" i="6"/>
  <c r="D30" i="6"/>
  <c r="D31" i="6"/>
  <c r="D32" i="6"/>
  <c r="D33" i="6"/>
  <c r="D36" i="6"/>
  <c r="D37" i="6"/>
  <c r="D38" i="6"/>
  <c r="E42" i="6" l="1"/>
  <c r="E43" i="6" l="1"/>
  <c r="F23" i="5" s="1"/>
  <c r="D42" i="6"/>
  <c r="F18" i="5" l="1"/>
  <c r="F22" i="5" s="1"/>
  <c r="F24" i="5" s="1"/>
  <c r="F14" i="5"/>
  <c r="F25" i="5" s="1"/>
</calcChain>
</file>

<file path=xl/sharedStrings.xml><?xml version="1.0" encoding="utf-8"?>
<sst xmlns="http://schemas.openxmlformats.org/spreadsheetml/2006/main" count="290" uniqueCount="163">
  <si>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</si>
  <si>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</si>
  <si>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</si>
  <si>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</si>
  <si>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</si>
  <si>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</si>
  <si>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</si>
  <si>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</si>
  <si>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</si>
  <si>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</si>
  <si>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</si>
  <si>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</si>
  <si>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</si>
  <si>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</si>
  <si>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</si>
  <si>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</si>
  <si>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</si>
  <si>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</si>
  <si>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</si>
  <si>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</si>
  <si>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</si>
  <si>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</si>
  <si>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</si>
  <si>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</si>
  <si>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получил: ________________________________________________________</t>
  </si>
  <si>
    <t>Дата __________________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</si>
  <si>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</si>
  <si>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</si>
  <si>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Отчет по бюджету № 60/7-2020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</si>
  <si>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</si>
  <si>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</si>
  <si>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</si>
  <si>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</si>
  <si>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2021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</si>
  <si>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</si>
  <si>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</si>
  <si>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</si>
  <si>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</si>
  <si>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</si>
  <si>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</si>
  <si>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Наименование вида работы (услуги)</t>
  </si>
  <si>
    <t>Единица измерения работы (услуги)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</si>
  <si>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</si>
  <si>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</si>
  <si>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Цена выполненной работы (оказанной услуги), в рублях</t>
  </si>
  <si>
    <t>Аварийное обслуживание</t>
  </si>
  <si>
    <t xml:space="preserve">     Аварийное обслуживание</t>
  </si>
  <si>
    <t>руб.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</si>
  <si>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</si>
  <si>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</si>
  <si>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>м2</t>
  </si>
  <si>
    <t>Обслуживание и текущий ремонт инженерного оборудования</t>
  </si>
  <si>
    <t xml:space="preserve">     Осмотр кровли,чердака,подъездов,подвала,фасада-после землетр-ия, в т.ч. рем-т выявленных повреждений</t>
  </si>
  <si>
    <t>1000 м2</t>
  </si>
  <si>
    <t xml:space="preserve">     Временная заделка свищей и трещин на внутренних трубопроводах и стояках.</t>
  </si>
  <si>
    <t>1 место</t>
  </si>
  <si>
    <t xml:space="preserve">     Осмотр СТО</t>
  </si>
  <si>
    <t>100 квартир</t>
  </si>
  <si>
    <t>Обслуживание и текущий ремонт конструктивных элементов</t>
  </si>
  <si>
    <t xml:space="preserve">     Заделка стыков соединений стояков (раструб-труба)</t>
  </si>
  <si>
    <t>шт</t>
  </si>
  <si>
    <t xml:space="preserve">     Замена дверной коробки с изготовлением</t>
  </si>
  <si>
    <t xml:space="preserve">     Окраска масляными составами  по дереву: доски объявления</t>
  </si>
  <si>
    <t>100 м2</t>
  </si>
  <si>
    <t xml:space="preserve">     Очистка чердачного перекрытия от шлака</t>
  </si>
  <si>
    <t xml:space="preserve">     Установка дверных полотен: внутренних межкомнатных</t>
  </si>
  <si>
    <t>100 шт.</t>
  </si>
  <si>
    <t xml:space="preserve">     Установка дверных приборов: петли (шарниры), шпингалеты, ручки, накладки</t>
  </si>
  <si>
    <t xml:space="preserve">     Установка досок объявлений с изготовлением</t>
  </si>
  <si>
    <t xml:space="preserve">     Плановые проверки вентиляционных каналов и оголовков</t>
  </si>
  <si>
    <t xml:space="preserve">     Смена дверных приборов: навесного замка</t>
  </si>
  <si>
    <t>100 приборов</t>
  </si>
  <si>
    <t xml:space="preserve">     Смена дверных приборов: накладка дверная</t>
  </si>
  <si>
    <t xml:space="preserve">     Установка дверных приборов: навесного замка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</si>
  <si>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</si>
  <si>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</si>
  <si>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>Итого: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</si>
  <si>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</si>
  <si>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</si>
  <si>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</si>
  <si>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</si>
  <si>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(подпись)</t>
  </si>
  <si>
    <t>Заказчик -         ________________________________________   __________________________________</t>
  </si>
  <si>
    <t>Услуги по управлению МКД</t>
  </si>
  <si>
    <t xml:space="preserve">     Услуги по управлению МКД</t>
  </si>
  <si>
    <t>Ежедневно</t>
  </si>
  <si>
    <t>АКТ № 60/7</t>
  </si>
  <si>
    <t xml:space="preserve">                         ____________________________________________      ____________________________________</t>
  </si>
  <si>
    <t>По договору</t>
  </si>
  <si>
    <t>По тарифу</t>
  </si>
  <si>
    <t>По факту</t>
  </si>
  <si>
    <t>По плану</t>
  </si>
  <si>
    <t xml:space="preserve">           2. Всего за период с "01"января 2020 г. по "31"декабря 2020 г. выполнено работ на общую сумму 18904.80 руб. (Восемнадцать тысяч девятьсот четыре рубля 80 копеек)</t>
  </si>
  <si>
    <t>31 марта 2022 г.</t>
  </si>
  <si>
    <t xml:space="preserve">     Замена обратного клапана Д-20</t>
  </si>
  <si>
    <t xml:space="preserve">     Замена сборки Д-20 без спускника</t>
  </si>
  <si>
    <t xml:space="preserve">     Изоляция трубопровода матами с совмещенным покрывным  слоем</t>
  </si>
  <si>
    <t>1 м3</t>
  </si>
  <si>
    <t xml:space="preserve">     Изоляция трубопровода пенополиуретаном.</t>
  </si>
  <si>
    <t>10 м</t>
  </si>
  <si>
    <t xml:space="preserve">     Прочистка элеваторов</t>
  </si>
  <si>
    <t xml:space="preserve">     Слив и наполнение водой системы</t>
  </si>
  <si>
    <t>1000 м3 здания, 100 приб.</t>
  </si>
  <si>
    <t xml:space="preserve">     Смена вентилей и клапанов обратных муфтовых д. 15мм</t>
  </si>
  <si>
    <t xml:space="preserve">     Смена отдельных участков трубопроводов диаметром: 20 мм</t>
  </si>
  <si>
    <t>1 участок</t>
  </si>
  <si>
    <t xml:space="preserve">     Установка манометров</t>
  </si>
  <si>
    <t xml:space="preserve">     Устройство дренаж. шланга</t>
  </si>
  <si>
    <t xml:space="preserve">     Запуск потока воды: отопление, ГВС, ХВС</t>
  </si>
  <si>
    <t>1 узел</t>
  </si>
  <si>
    <t xml:space="preserve">     Запуск системы отопления.</t>
  </si>
  <si>
    <t>1 здание</t>
  </si>
  <si>
    <t xml:space="preserve">     Опрессовка ТУ диаметром: до 50 мм</t>
  </si>
  <si>
    <t>100 м</t>
  </si>
  <si>
    <t xml:space="preserve">     Осмотр подъездов, подвального помещения, чердачного помещения - по жалобе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</si>
  <si>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</si>
  <si>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</si>
  <si>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Отогрев трубопровода Д-15-25</t>
  </si>
  <si>
    <t>м</t>
  </si>
  <si>
    <t xml:space="preserve">     Очистка стропил, обрешетки, шифера от льда и сосулей</t>
  </si>
  <si>
    <t>1 м 2 основания</t>
  </si>
  <si>
    <t xml:space="preserve">     Перевод отопления с подачи на обратку или с обратки на подачу</t>
  </si>
  <si>
    <t>узел</t>
  </si>
  <si>
    <t xml:space="preserve">     Перезапуск системы отопления с регулировкой</t>
  </si>
  <si>
    <t xml:space="preserve">     Перекрытие потока воды: отопление, ГВС, ХВС</t>
  </si>
  <si>
    <t xml:space="preserve">     Подготовка элеваторного узла Д-50 к зиме</t>
  </si>
  <si>
    <t xml:space="preserve">     Промывка трубопровода системы отопления</t>
  </si>
  <si>
    <t xml:space="preserve">     Сдача ИТП представителю энергоснабжающей организации</t>
  </si>
  <si>
    <t>1 ИТП</t>
  </si>
  <si>
    <t xml:space="preserve">     Сдача РХВ представителю водоканала, составление акта</t>
  </si>
  <si>
    <t xml:space="preserve">     Снятие и запись замера в наряде (ИТП,РХВ)</t>
  </si>
  <si>
    <t xml:space="preserve">     Демонтаж конструций дверей</t>
  </si>
  <si>
    <t>т</t>
  </si>
  <si>
    <t xml:space="preserve">     Заделка подвальных окон: (изовером, пенопропиленом и тд)</t>
  </si>
  <si>
    <t>10 м2</t>
  </si>
  <si>
    <t xml:space="preserve">     Изготовление щита из доски б/у</t>
  </si>
  <si>
    <t xml:space="preserve">     Ремонт цоколя, приямков</t>
  </si>
  <si>
    <t xml:space="preserve">     Установка подвального окна с изготовлением, остеклением-2и, окраской-фрамуг</t>
  </si>
  <si>
    <t>1 рама</t>
  </si>
  <si>
    <t xml:space="preserve">     Закрытие подвальных окон и люков (прим)</t>
  </si>
  <si>
    <t>10 шт.</t>
  </si>
  <si>
    <t xml:space="preserve">     Осмотр кровли, чердака, люков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</si>
  <si>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</si>
  <si>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Осмотр придомовой территории, фундамента и подвала</t>
  </si>
  <si>
    <t xml:space="preserve">     Осмотр СТО в чердачных и подвальных помещениях (весенний и осенний)</t>
  </si>
  <si>
    <t xml:space="preserve">     Очистка  кровли от снега толщ. 10см, сбивание сосулей</t>
  </si>
  <si>
    <t>1 м 1 основания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</si>
  <si>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</si>
  <si>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Укладка (установка) щитов</t>
  </si>
  <si>
    <t xml:space="preserve">     Укрепление дверных приборов: петли (шарниры), шпингалеты, ручки накладные</t>
  </si>
  <si>
    <t>Обслуживание ОДПУ</t>
  </si>
  <si>
    <t xml:space="preserve">     Поверка и ремонт ОДПУ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</si>
  <si>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</si>
  <si>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</si>
  <si>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</si>
  <si>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Замена почтовых ящиков</t>
  </si>
  <si>
    <t>200140.91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</si>
  <si>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</si>
  <si>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</si>
  <si>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</si>
  <si>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по бюджету № 60/7-2021</t>
  </si>
  <si>
    <t>Период: с 01.01.2021 по 31.12.2021 года.</t>
  </si>
  <si>
    <t>Отчет составил: экономист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</si>
</sst>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0;[Red]\-0"/>
    <numFmt numFmtId="167" formatCode="0.00;[Red]\-0.00"/>
    <numFmt numFmtId="168" formatCode="0.000;[Red]\-0.000"/>
    <numFmt numFmtId="169" formatCode="0.0;[Red]\-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1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164" fontId="4" fillId="0" borderId="0" applyFont="0" applyFill="0" applyBorder="0" applyAlignment="0" applyProtection="0"/>
    <xf numFmtId="0" fontId="2" fillId="0" borderId="0">
      <alignment horizontal="left"/>
    </xf>
    <xf numFmtId="0" fontId="8" fillId="0" borderId="0">
      <alignment horizontal="center" vertical="center"/>
    </xf>
    <xf numFmtId="0" fontId="1" fillId="0" borderId="0"/>
    <xf numFmtId="0" fontId="10" fillId="0" borderId="0">
      <alignment horizontal="left" vertical="top"/>
    </xf>
    <xf numFmtId="0" fontId="10" fillId="0" borderId="0">
      <alignment horizontal="right" vertical="top"/>
    </xf>
    <xf numFmtId="0" fontId="10" fillId="2" borderId="0">
      <alignment horizontal="right" vertical="top"/>
    </xf>
    <xf numFmtId="0" fontId="10" fillId="0" borderId="0">
      <alignment horizontal="right" vertical="top"/>
    </xf>
    <xf numFmtId="0" fontId="10" fillId="0" borderId="0">
      <alignment horizontal="left" vertical="top"/>
    </xf>
    <xf numFmtId="0" fontId="10" fillId="0" borderId="0">
      <alignment horizontal="left" vertical="top"/>
    </xf>
  </cellStyleXfs>
  <cellXfs count="114">
    <xf numFmtId="0" fontId="0" fillId="0" borderId="0" xfId="0"/>
    <xf numFmtId="0" fontId="5" fillId="0" borderId="0" xfId="0" applyFont="1"/>
    <xf numFmtId="0" fontId="6" fillId="0" borderId="0" xfId="2" applyFont="1" applyAlignment="1"/>
    <xf numFmtId="0" fontId="7" fillId="0" borderId="0" xfId="2" applyFont="1" applyBorder="1" applyAlignment="1">
      <alignment horizontal="left"/>
    </xf>
    <xf numFmtId="0" fontId="6" fillId="0" borderId="0" xfId="2" applyFont="1" applyBorder="1" applyAlignment="1">
      <alignment horizontal="left"/>
    </xf>
    <xf numFmtId="0" fontId="5" fillId="0" borderId="0" xfId="0" applyFont="1" applyBorder="1"/>
    <xf numFmtId="0" fontId="5" fillId="0" borderId="0" xfId="4" applyFont="1" applyBorder="1" applyAlignment="1">
      <alignment wrapText="1"/>
    </xf>
    <xf numFmtId="0" fontId="11" fillId="0" borderId="0" xfId="5" quotePrefix="1" applyFont="1" applyAlignment="1">
      <alignment horizontal="right" vertical="top" wrapText="1"/>
    </xf>
    <xf numFmtId="0" fontId="11" fillId="0" borderId="0" xfId="5" quotePrefix="1" applyFont="1" applyBorder="1" applyAlignment="1">
      <alignment vertical="top" wrapText="1"/>
    </xf>
    <xf numFmtId="0" fontId="11" fillId="0" borderId="0" xfId="5" quotePrefix="1" applyFont="1" applyAlignment="1">
      <alignment vertical="top" wrapText="1"/>
    </xf>
    <xf numFmtId="0" fontId="11" fillId="0" borderId="0" xfId="6" quotePrefix="1" applyFont="1" applyBorder="1" applyAlignment="1">
      <alignment horizontal="right" vertical="top" wrapText="1"/>
    </xf>
    <xf numFmtId="0" fontId="11" fillId="0" borderId="0" xfId="5" quotePrefix="1" applyFont="1" applyAlignment="1">
      <alignment horizontal="left" vertical="top" wrapText="1"/>
    </xf>
    <xf numFmtId="0" fontId="5" fillId="0" borderId="0" xfId="4" applyFont="1" applyAlignment="1">
      <alignment wrapText="1"/>
    </xf>
    <xf numFmtId="0" fontId="5" fillId="0" borderId="2" xfId="4" applyFont="1" applyBorder="1" applyAlignment="1">
      <alignment wrapText="1"/>
    </xf>
    <xf numFmtId="0" fontId="11" fillId="0" borderId="4" xfId="10" quotePrefix="1" applyFont="1" applyBorder="1" applyAlignment="1">
      <alignment vertical="top" wrapText="1"/>
    </xf>
    <xf numFmtId="0" fontId="6" fillId="0" borderId="0" xfId="0" applyFont="1" applyAlignment="1">
      <alignment horizontal="left" vertical="center"/>
    </xf>
    <xf numFmtId="165" fontId="5" fillId="0" borderId="1" xfId="1" applyNumberFormat="1" applyFont="1" applyBorder="1" applyAlignment="1">
      <alignment wrapText="1"/>
    </xf>
    <xf numFmtId="0" fontId="6" fillId="0" borderId="0" xfId="0" applyFont="1" applyAlignment="1">
      <alignment horizontal="left" vertical="top"/>
    </xf>
    <xf numFmtId="0" fontId="11" fillId="0" borderId="0" xfId="9" quotePrefix="1" applyFont="1" applyAlignment="1">
      <alignment horizontal="right" vertical="top" wrapText="1"/>
    </xf>
    <xf numFmtId="0" fontId="11" fillId="0" borderId="0" xfId="8" applyNumberFormat="1" applyFont="1" applyBorder="1" applyAlignment="1">
      <alignment horizontal="right" vertical="top" wrapText="1"/>
    </xf>
    <xf numFmtId="0" fontId="11" fillId="0" borderId="0" xfId="5" quotePrefix="1" applyFont="1" applyBorder="1" applyAlignment="1">
      <alignment horizontal="right" vertical="top" wrapText="1"/>
    </xf>
    <xf numFmtId="0" fontId="11" fillId="0" borderId="0" xfId="8" applyNumberFormat="1" applyFont="1" applyBorder="1" applyAlignment="1">
      <alignment vertical="top" wrapText="1"/>
    </xf>
    <xf numFmtId="165" fontId="5" fillId="0" borderId="0" xfId="1" applyNumberFormat="1" applyFont="1" applyBorder="1" applyAlignment="1">
      <alignment wrapText="1"/>
    </xf>
    <xf numFmtId="0" fontId="7" fillId="0" borderId="0" xfId="2" applyFont="1" applyAlignment="1">
      <alignment horizontal="left"/>
    </xf>
    <xf numFmtId="0" fontId="12" fillId="0" borderId="0" xfId="0" applyFont="1" applyAlignment="1">
      <alignment horizontal="left" vertical="top"/>
    </xf>
    <xf numFmtId="0" fontId="13" fillId="3" borderId="8" xfId="0" applyFont="1" applyFill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/>
    <xf numFmtId="0" fontId="12" fillId="0" borderId="0" xfId="0" applyFont="1" applyAlignment="1">
      <alignment horizontal="left"/>
    </xf>
    <xf numFmtId="0" fontId="14" fillId="0" borderId="0" xfId="0" applyFont="1" applyAlignment="1"/>
    <xf numFmtId="164" fontId="12" fillId="0" borderId="12" xfId="1" applyFont="1" applyBorder="1" applyAlignment="1">
      <alignment horizontal="center" vertical="top" wrapText="1"/>
    </xf>
    <xf numFmtId="164" fontId="13" fillId="0" borderId="12" xfId="1" applyFont="1" applyBorder="1" applyAlignment="1">
      <alignment horizontal="center" vertical="top"/>
    </xf>
    <xf numFmtId="0" fontId="13" fillId="4" borderId="0" xfId="0" applyFont="1" applyFill="1" applyAlignment="1">
      <alignment horizontal="left" vertical="top"/>
    </xf>
    <xf numFmtId="0" fontId="13" fillId="0" borderId="0" xfId="0" applyFont="1" applyAlignment="1">
      <alignment horizontal="left" vertical="top"/>
    </xf>
    <xf numFmtId="164" fontId="13" fillId="0" borderId="12" xfId="1" applyFont="1" applyBorder="1" applyAlignment="1">
      <alignment horizontal="center" vertical="top" wrapText="1"/>
    </xf>
    <xf numFmtId="0" fontId="16" fillId="0" borderId="0" xfId="0" applyFont="1"/>
    <xf numFmtId="0" fontId="11" fillId="0" borderId="0" xfId="5" quotePrefix="1" applyFont="1" applyBorder="1" applyAlignment="1">
      <alignment horizontal="left" vertical="top" wrapText="1"/>
    </xf>
    <xf numFmtId="0" fontId="11" fillId="0" borderId="0" xfId="6" quotePrefix="1" applyFont="1" applyBorder="1" applyAlignment="1">
      <alignment horizontal="left" vertical="top" wrapText="1"/>
    </xf>
    <xf numFmtId="0" fontId="11" fillId="0" borderId="0" xfId="8" applyNumberFormat="1" applyFont="1" applyBorder="1" applyAlignment="1">
      <alignment horizontal="left" vertical="top" wrapText="1"/>
    </xf>
    <xf numFmtId="0" fontId="11" fillId="0" borderId="0" xfId="7" applyNumberFormat="1" applyFont="1" applyFill="1" applyBorder="1" applyAlignment="1">
      <alignment horizontal="left" vertical="top" wrapText="1"/>
    </xf>
    <xf numFmtId="0" fontId="11" fillId="0" borderId="0" xfId="9" quotePrefix="1" applyFont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6" fillId="0" borderId="0" xfId="2" applyFont="1" applyAlignment="1">
      <alignment horizontal="left"/>
    </xf>
    <xf numFmtId="0" fontId="6" fillId="0" borderId="0" xfId="0" applyFont="1" applyAlignment="1">
      <alignment horizontal="justify" vertical="center"/>
    </xf>
    <xf numFmtId="0" fontId="0" fillId="0" borderId="0" xfId="0" applyAlignment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vertical="center" wrapText="1"/>
    </xf>
    <xf numFmtId="164" fontId="17" fillId="0" borderId="1" xfId="1" applyFont="1" applyFill="1" applyBorder="1" applyAlignment="1">
      <alignment horizontal="center" vertical="center" wrapText="1"/>
    </xf>
    <xf numFmtId="0" fontId="18" fillId="0" borderId="0" xfId="0" applyFont="1" applyFill="1"/>
    <xf numFmtId="0" fontId="6" fillId="0" borderId="13" xfId="0" applyFont="1" applyFill="1" applyBorder="1" applyAlignment="1">
      <alignment vertical="center" wrapText="1"/>
    </xf>
    <xf numFmtId="164" fontId="6" fillId="0" borderId="1" xfId="1" applyFont="1" applyFill="1" applyBorder="1" applyAlignment="1">
      <alignment horizontal="center" vertical="center"/>
    </xf>
    <xf numFmtId="0" fontId="11" fillId="0" borderId="0" xfId="9" quotePrefix="1" applyFont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6" fillId="0" borderId="0" xfId="2" applyFont="1" applyAlignment="1">
      <alignment horizontal="left"/>
    </xf>
    <xf numFmtId="0" fontId="6" fillId="0" borderId="0" xfId="0" applyFont="1" applyAlignment="1">
      <alignment horizontal="justify" vertical="center"/>
    </xf>
    <xf numFmtId="0" fontId="17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/>
    </xf>
    <xf numFmtId="164" fontId="6" fillId="0" borderId="1" xfId="1" applyFont="1" applyFill="1" applyBorder="1" applyAlignment="1">
      <alignment vertical="center"/>
    </xf>
    <xf numFmtId="164" fontId="15" fillId="0" borderId="1" xfId="1" applyFont="1" applyFill="1" applyBorder="1" applyAlignment="1">
      <alignment horizontal="left" vertical="center"/>
    </xf>
    <xf numFmtId="164" fontId="7" fillId="0" borderId="1" xfId="1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Continuous" vertical="center" wrapText="1"/>
    </xf>
    <xf numFmtId="0" fontId="6" fillId="0" borderId="17" xfId="0" applyFont="1" applyBorder="1" applyAlignment="1">
      <alignment horizontal="left" vertical="center"/>
    </xf>
    <xf numFmtId="0" fontId="6" fillId="0" borderId="14" xfId="0" applyFont="1" applyBorder="1" applyAlignment="1">
      <alignment horizontal="center" vertical="center" wrapText="1"/>
    </xf>
    <xf numFmtId="167" fontId="6" fillId="0" borderId="0" xfId="0" applyNumberFormat="1" applyFont="1" applyAlignment="1">
      <alignment horizontal="justify" vertical="center"/>
    </xf>
    <xf numFmtId="164" fontId="15" fillId="5" borderId="0" xfId="0" applyNumberFormat="1" applyFont="1" applyFill="1" applyAlignment="1">
      <alignment vertical="center" wrapText="1"/>
    </xf>
    <xf numFmtId="164" fontId="6" fillId="5" borderId="0" xfId="0" applyNumberFormat="1" applyFont="1" applyFill="1" applyAlignment="1">
      <alignment vertical="center" wrapText="1"/>
    </xf>
    <xf numFmtId="0" fontId="6" fillId="5" borderId="0" xfId="0" applyFont="1" applyFill="1" applyAlignment="1">
      <alignment horizontal="justify" vertical="center"/>
    </xf>
    <xf numFmtId="0" fontId="6" fillId="5" borderId="0" xfId="0" applyFont="1" applyFill="1" applyAlignment="1">
      <alignment horizontal="justify" vertical="center" wrapText="1"/>
    </xf>
    <xf numFmtId="0" fontId="6" fillId="5" borderId="0" xfId="0" applyFont="1" applyFill="1" applyAlignment="1">
      <alignment vertical="center" wrapText="1"/>
    </xf>
    <xf numFmtId="0" fontId="6" fillId="5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25" xfId="0" applyFont="1" applyBorder="1" applyAlignment="1">
      <alignment horizontal="centerContinuous" vertical="center" wrapText="1"/>
    </xf>
    <xf numFmtId="0" fontId="7" fillId="0" borderId="26" xfId="0" applyFont="1" applyBorder="1" applyAlignment="1">
      <alignment vertical="center" wrapText="1"/>
    </xf>
    <xf numFmtId="0" fontId="6" fillId="0" borderId="27" xfId="0" applyFont="1" applyBorder="1" applyAlignment="1">
      <alignment horizontal="centerContinuous" vertical="center" wrapText="1"/>
    </xf>
    <xf numFmtId="0" fontId="6" fillId="5" borderId="24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167" fontId="6" fillId="5" borderId="1" xfId="0" applyNumberFormat="1" applyFont="1" applyFill="1" applyBorder="1" applyAlignment="1">
      <alignment horizontal="center" vertical="center"/>
    </xf>
    <xf numFmtId="167" fontId="6" fillId="5" borderId="16" xfId="0" applyNumberFormat="1" applyFont="1" applyFill="1" applyBorder="1" applyAlignment="1">
      <alignment horizontal="center" vertical="center"/>
    </xf>
    <xf numFmtId="167" fontId="7" fillId="5" borderId="20" xfId="0" applyNumberFormat="1" applyFont="1" applyFill="1" applyBorder="1" applyAlignment="1">
      <alignment horizontal="center" vertical="center" wrapText="1"/>
    </xf>
    <xf numFmtId="166" fontId="6" fillId="5" borderId="1" xfId="0" applyNumberFormat="1" applyFont="1" applyFill="1" applyBorder="1" applyAlignment="1">
      <alignment horizontal="center" vertical="center"/>
    </xf>
    <xf numFmtId="168" fontId="6" fillId="5" borderId="1" xfId="0" applyNumberFormat="1" applyFont="1" applyFill="1" applyBorder="1" applyAlignment="1">
      <alignment horizontal="center" vertical="center"/>
    </xf>
    <xf numFmtId="169" fontId="6" fillId="5" borderId="1" xfId="0" applyNumberFormat="1" applyFont="1" applyFill="1" applyBorder="1" applyAlignment="1">
      <alignment horizontal="center" vertical="center"/>
    </xf>
    <xf numFmtId="0" fontId="13" fillId="5" borderId="0" xfId="0" applyFont="1" applyFill="1" applyAlignment="1">
      <alignment horizontal="left" vertical="top"/>
    </xf>
    <xf numFmtId="0" fontId="15" fillId="0" borderId="0" xfId="2" applyFont="1" applyAlignment="1">
      <alignment horizontal="left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13" fillId="0" borderId="11" xfId="0" applyFont="1" applyBorder="1" applyAlignment="1">
      <alignment horizontal="left" vertical="top" wrapText="1"/>
    </xf>
    <xf numFmtId="49" fontId="12" fillId="0" borderId="9" xfId="0" applyNumberFormat="1" applyFont="1" applyBorder="1" applyAlignment="1">
      <alignment horizontal="left" vertical="top" wrapText="1"/>
    </xf>
    <xf numFmtId="49" fontId="12" fillId="0" borderId="10" xfId="0" applyNumberFormat="1" applyFont="1" applyBorder="1" applyAlignment="1">
      <alignment horizontal="left" vertical="top" wrapText="1"/>
    </xf>
    <xf numFmtId="49" fontId="12" fillId="0" borderId="11" xfId="0" applyNumberFormat="1" applyFont="1" applyBorder="1" applyAlignment="1">
      <alignment horizontal="left" vertical="top" wrapText="1"/>
    </xf>
    <xf numFmtId="0" fontId="6" fillId="0" borderId="0" xfId="2" applyFont="1" applyAlignment="1">
      <alignment horizontal="left"/>
    </xf>
    <xf numFmtId="0" fontId="3" fillId="0" borderId="0" xfId="2" applyFont="1" applyAlignment="1">
      <alignment horizontal="center"/>
    </xf>
    <xf numFmtId="0" fontId="9" fillId="0" borderId="0" xfId="3" quotePrefix="1" applyFont="1" applyBorder="1" applyAlignment="1">
      <alignment horizontal="center" vertical="center" wrapText="1"/>
    </xf>
    <xf numFmtId="0" fontId="11" fillId="0" borderId="0" xfId="9" quotePrefix="1" applyFont="1" applyAlignment="1">
      <alignment horizontal="left" vertical="top" wrapText="1"/>
    </xf>
    <xf numFmtId="0" fontId="11" fillId="0" borderId="3" xfId="9" quotePrefix="1" applyFont="1" applyBorder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13" fillId="3" borderId="5" xfId="0" applyFont="1" applyFill="1" applyBorder="1" applyAlignment="1">
      <alignment horizontal="left" vertical="center"/>
    </xf>
    <xf numFmtId="0" fontId="13" fillId="3" borderId="6" xfId="0" applyFont="1" applyFill="1" applyBorder="1" applyAlignment="1">
      <alignment horizontal="left" vertical="center"/>
    </xf>
    <xf numFmtId="0" fontId="13" fillId="3" borderId="7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 wrapText="1"/>
    </xf>
    <xf numFmtId="0" fontId="17" fillId="5" borderId="18" xfId="0" applyFont="1" applyFill="1" applyBorder="1" applyAlignment="1">
      <alignment horizontal="left" vertical="center" wrapText="1"/>
    </xf>
    <xf numFmtId="0" fontId="17" fillId="5" borderId="19" xfId="0" applyFont="1" applyFill="1" applyBorder="1" applyAlignment="1">
      <alignment horizontal="left" vertical="center" wrapText="1"/>
    </xf>
    <xf numFmtId="0" fontId="17" fillId="5" borderId="21" xfId="0" applyFont="1" applyFill="1" applyBorder="1" applyAlignment="1">
      <alignment horizontal="left" vertical="center" wrapText="1"/>
    </xf>
    <xf numFmtId="0" fontId="17" fillId="0" borderId="22" xfId="0" applyFont="1" applyBorder="1" applyAlignment="1">
      <alignment horizontal="left" vertical="center" wrapText="1"/>
    </xf>
    <xf numFmtId="0" fontId="17" fillId="0" borderId="23" xfId="0" applyFont="1" applyBorder="1" applyAlignment="1">
      <alignment horizontal="left" vertical="center" wrapText="1"/>
    </xf>
    <xf numFmtId="0" fontId="17" fillId="6" borderId="13" xfId="0" applyFont="1" applyFill="1" applyBorder="1" applyAlignment="1">
      <alignment horizontal="left" vertical="center" wrapText="1"/>
    </xf>
    <xf numFmtId="0" fontId="17" fillId="6" borderId="19" xfId="0" applyFont="1" applyFill="1" applyBorder="1" applyAlignment="1">
      <alignment horizontal="left" vertical="center" wrapText="1"/>
    </xf>
    <xf numFmtId="0" fontId="17" fillId="6" borderId="21" xfId="0" applyFont="1" applyFill="1" applyBorder="1" applyAlignment="1">
      <alignment horizontal="left" vertical="center" wrapText="1"/>
    </xf>
    <xf numFmtId="0" fontId="15" fillId="5" borderId="0" xfId="0" applyFont="1" applyFill="1" applyAlignment="1">
      <alignment horizontal="left" vertical="center" wrapText="1"/>
    </xf>
    <xf numFmtId="0" fontId="6" fillId="5" borderId="0" xfId="0" applyFont="1" applyFill="1" applyAlignment="1">
      <alignment horizontal="left" vertical="center" wrapText="1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93" t="s">
        <v>28</v>
      </c>
      <c r="B1" s="93"/>
      <c r="C1" s="93"/>
      <c r="D1" s="93"/>
      <c r="E1" s="93"/>
      <c r="F1" s="93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26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94" t="s">
        <v>0</v>
      </c>
      <c r="B5" s="94"/>
      <c r="C5" s="94"/>
      <c r="D5" s="94"/>
      <c r="E5" s="94"/>
      <c r="F5" s="94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36" t="s">
        <v>1</v>
      </c>
      <c r="B6" s="37">
        <v>2</v>
      </c>
      <c r="C6" s="36" t="s">
        <v>2</v>
      </c>
      <c r="D6" s="39">
        <v>611.1</v>
      </c>
      <c r="E6" s="36" t="s">
        <v>3</v>
      </c>
      <c r="F6" s="38">
        <v>585.79999999999995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95"/>
      <c r="R6" s="96"/>
      <c r="S6" s="14"/>
    </row>
    <row r="7" spans="1:19" s="17" customFormat="1" ht="32.25" customHeight="1" x14ac:dyDescent="0.25">
      <c r="A7" s="36" t="s">
        <v>4</v>
      </c>
      <c r="B7" s="37">
        <v>2</v>
      </c>
      <c r="C7" s="36" t="s">
        <v>5</v>
      </c>
      <c r="D7" s="39">
        <v>0</v>
      </c>
      <c r="E7" s="36" t="s">
        <v>6</v>
      </c>
      <c r="F7" s="38">
        <v>375.32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95"/>
      <c r="R7" s="97"/>
      <c r="S7" s="16"/>
    </row>
    <row r="8" spans="1:19" s="17" customFormat="1" ht="33.75" customHeight="1" x14ac:dyDescent="0.25">
      <c r="A8" s="41" t="s">
        <v>7</v>
      </c>
      <c r="B8" s="37">
        <v>12</v>
      </c>
      <c r="C8" s="36" t="s">
        <v>8</v>
      </c>
      <c r="D8" s="38">
        <v>55.3</v>
      </c>
      <c r="E8" s="36" t="s">
        <v>9</v>
      </c>
      <c r="F8" s="38">
        <v>156.5</v>
      </c>
      <c r="G8" s="6"/>
      <c r="H8" s="8"/>
      <c r="I8" s="9"/>
      <c r="J8" s="10"/>
      <c r="K8" s="40"/>
      <c r="L8" s="12"/>
      <c r="M8" s="12"/>
      <c r="N8" s="12"/>
      <c r="O8" s="12"/>
      <c r="P8" s="13"/>
      <c r="Q8" s="95"/>
      <c r="R8" s="96"/>
      <c r="S8" s="16"/>
    </row>
    <row r="9" spans="1:19" s="17" customFormat="1" ht="33.75" customHeight="1" x14ac:dyDescent="0.25">
      <c r="A9" s="18"/>
      <c r="B9" s="10"/>
      <c r="C9" s="7"/>
      <c r="D9" s="19"/>
      <c r="E9" s="20"/>
      <c r="F9" s="21"/>
      <c r="G9" s="6"/>
      <c r="H9" s="8"/>
      <c r="I9" s="9"/>
      <c r="J9" s="10"/>
      <c r="K9" s="40"/>
      <c r="L9" s="12"/>
      <c r="M9" s="12"/>
      <c r="N9" s="12"/>
      <c r="O9" s="12"/>
      <c r="P9" s="6"/>
      <c r="Q9" s="40"/>
      <c r="R9" s="41"/>
      <c r="S9" s="22"/>
    </row>
    <row r="10" spans="1:19" s="24" customFormat="1" ht="15" customHeight="1" thickBot="1" x14ac:dyDescent="0.3">
      <c r="A10" s="23"/>
      <c r="B10" s="23"/>
      <c r="C10" s="23"/>
      <c r="D10" s="23"/>
      <c r="E10" s="23"/>
      <c r="F10" s="42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4" customFormat="1" ht="30" customHeight="1" x14ac:dyDescent="0.25">
      <c r="A11" s="98" t="s">
        <v>10</v>
      </c>
      <c r="B11" s="99"/>
      <c r="C11" s="99"/>
      <c r="D11" s="99"/>
      <c r="E11" s="100"/>
      <c r="F11" s="25" t="s">
        <v>11</v>
      </c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</row>
    <row r="12" spans="1:19" s="33" customFormat="1" ht="30" customHeight="1" x14ac:dyDescent="0.25">
      <c r="A12" s="86" t="s">
        <v>12</v>
      </c>
      <c r="B12" s="87"/>
      <c r="C12" s="87"/>
      <c r="D12" s="87"/>
      <c r="E12" s="88"/>
      <c r="F12" s="31"/>
      <c r="G12" s="32"/>
    </row>
    <row r="13" spans="1:19" s="33" customFormat="1" ht="30" customHeight="1" x14ac:dyDescent="0.25">
      <c r="A13" s="86" t="s">
        <v>13</v>
      </c>
      <c r="B13" s="87"/>
      <c r="C13" s="87"/>
      <c r="D13" s="87"/>
      <c r="E13" s="88"/>
      <c r="F13" s="31"/>
    </row>
    <row r="14" spans="1:19" s="33" customFormat="1" ht="30" customHeight="1" x14ac:dyDescent="0.25">
      <c r="A14" s="86" t="s">
        <v>14</v>
      </c>
      <c r="B14" s="87"/>
      <c r="C14" s="87"/>
      <c r="D14" s="87"/>
      <c r="E14" s="88"/>
      <c r="F14" s="34">
        <f>SUM(F15:F17)</f>
        <v>9869.26</v>
      </c>
    </row>
    <row r="15" spans="1:19" s="24" customFormat="1" ht="27.75" customHeight="1" x14ac:dyDescent="0.25">
      <c r="A15" s="89" t="s">
        <v>15</v>
      </c>
      <c r="B15" s="90"/>
      <c r="C15" s="90"/>
      <c r="D15" s="90"/>
      <c r="E15" s="91"/>
      <c r="F15" s="30">
        <v>9869.26</v>
      </c>
    </row>
    <row r="16" spans="1:19" s="24" customFormat="1" ht="24.75" hidden="1" customHeight="1" x14ac:dyDescent="0.25">
      <c r="A16" s="89" t="s">
        <v>16</v>
      </c>
      <c r="B16" s="90"/>
      <c r="C16" s="90"/>
      <c r="D16" s="90"/>
      <c r="E16" s="91"/>
      <c r="F16" s="30"/>
    </row>
    <row r="17" spans="1:19" s="24" customFormat="1" ht="30" hidden="1" customHeight="1" x14ac:dyDescent="0.25">
      <c r="A17" s="89" t="s">
        <v>17</v>
      </c>
      <c r="B17" s="90"/>
      <c r="C17" s="90"/>
      <c r="D17" s="90"/>
      <c r="E17" s="91"/>
      <c r="F17" s="30"/>
    </row>
    <row r="18" spans="1:19" s="33" customFormat="1" ht="30" customHeight="1" x14ac:dyDescent="0.25">
      <c r="A18" s="86" t="s">
        <v>18</v>
      </c>
      <c r="B18" s="87"/>
      <c r="C18" s="87"/>
      <c r="D18" s="87"/>
      <c r="E18" s="88"/>
      <c r="F18" s="34">
        <f>SUM(F19:F21)</f>
        <v>6439.4</v>
      </c>
    </row>
    <row r="19" spans="1:19" s="24" customFormat="1" ht="27" customHeight="1" x14ac:dyDescent="0.25">
      <c r="A19" s="89" t="s">
        <v>15</v>
      </c>
      <c r="B19" s="90"/>
      <c r="C19" s="90"/>
      <c r="D19" s="90"/>
      <c r="E19" s="91"/>
      <c r="F19" s="30">
        <v>6439.4</v>
      </c>
    </row>
    <row r="20" spans="1:19" s="24" customFormat="1" ht="0.75" hidden="1" customHeight="1" x14ac:dyDescent="0.25">
      <c r="A20" s="89" t="s">
        <v>16</v>
      </c>
      <c r="B20" s="90"/>
      <c r="C20" s="90"/>
      <c r="D20" s="90"/>
      <c r="E20" s="91"/>
      <c r="F20" s="30"/>
    </row>
    <row r="21" spans="1:19" s="27" customFormat="1" ht="30" hidden="1" customHeight="1" x14ac:dyDescent="0.2">
      <c r="A21" s="89" t="s">
        <v>17</v>
      </c>
      <c r="B21" s="90"/>
      <c r="C21" s="90"/>
      <c r="D21" s="90"/>
      <c r="E21" s="91"/>
      <c r="F21" s="30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</row>
    <row r="22" spans="1:19" s="35" customFormat="1" ht="30" customHeight="1" x14ac:dyDescent="0.25">
      <c r="A22" s="86" t="s">
        <v>19</v>
      </c>
      <c r="B22" s="87"/>
      <c r="C22" s="87"/>
      <c r="D22" s="87"/>
      <c r="E22" s="88"/>
      <c r="F22" s="34">
        <f>F12+F18</f>
        <v>6439.4</v>
      </c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</row>
    <row r="23" spans="1:19" s="35" customFormat="1" ht="30" customHeight="1" x14ac:dyDescent="0.25">
      <c r="A23" s="86" t="s">
        <v>20</v>
      </c>
      <c r="B23" s="87"/>
      <c r="C23" s="87"/>
      <c r="D23" s="87"/>
      <c r="E23" s="88"/>
      <c r="F23" s="34">
        <f>Лист1!E43</f>
        <v>18904.804</v>
      </c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</row>
    <row r="24" spans="1:19" s="35" customFormat="1" ht="30" customHeight="1" x14ac:dyDescent="0.25">
      <c r="A24" s="86" t="s">
        <v>27</v>
      </c>
      <c r="B24" s="87"/>
      <c r="C24" s="87"/>
      <c r="D24" s="87"/>
      <c r="E24" s="88"/>
      <c r="F24" s="34">
        <f>F22-F23</f>
        <v>-12465.404</v>
      </c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</row>
    <row r="25" spans="1:19" s="35" customFormat="1" ht="30" customHeight="1" x14ac:dyDescent="0.25">
      <c r="A25" s="86" t="s">
        <v>21</v>
      </c>
      <c r="B25" s="87"/>
      <c r="C25" s="87"/>
      <c r="D25" s="87"/>
      <c r="E25" s="88"/>
      <c r="F25" s="31">
        <f>F13+F14-F18</f>
        <v>3429.8600000000006</v>
      </c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</row>
    <row r="26" spans="1:19" s="27" customFormat="1" ht="11.45" customHeight="1" x14ac:dyDescent="0.25">
      <c r="A26" s="28"/>
      <c r="B26" s="28"/>
      <c r="C26" s="28"/>
      <c r="D26" s="28"/>
      <c r="E26" s="28"/>
      <c r="F26" s="28"/>
    </row>
    <row r="27" spans="1:19" s="29" customFormat="1" ht="64.5" customHeight="1" x14ac:dyDescent="0.2">
      <c r="A27" s="85" t="s">
        <v>22</v>
      </c>
      <c r="B27" s="85"/>
      <c r="C27" s="85"/>
      <c r="D27" s="85"/>
    </row>
    <row r="28" spans="1:19" s="1" customFormat="1" ht="21.75" customHeight="1" x14ac:dyDescent="0.25">
      <c r="A28" s="92" t="s">
        <v>23</v>
      </c>
      <c r="B28" s="92"/>
      <c r="C28" s="92"/>
      <c r="D28" s="92"/>
    </row>
    <row r="29" spans="1:19" s="1" customFormat="1" ht="22.5" customHeight="1" x14ac:dyDescent="0.25">
      <c r="A29" s="85" t="s">
        <v>24</v>
      </c>
      <c r="B29" s="85"/>
      <c r="C29" s="85"/>
      <c r="D29" s="85"/>
    </row>
    <row r="30" spans="1:19" s="1" customFormat="1" ht="22.5" customHeight="1" x14ac:dyDescent="0.25">
      <c r="A30" s="85" t="s">
        <v>25</v>
      </c>
      <c r="B30" s="85"/>
      <c r="C30" s="85"/>
      <c r="D30" s="2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58"/>
  <sheetViews>
    <sheetView zoomScaleNormal="100" workbookViewId="0">
      <selection activeCell="A3" sqref="A3:XFD5"/>
    </sheetView>
  </sheetViews>
  <sheetFormatPr defaultRowHeight="15" x14ac:dyDescent="0.25"/>
  <cols>
    <col min="1" max="1" width="55.7109375" style="43" customWidth="1"/>
    <col min="2" max="2" width="13.85546875" style="43" customWidth="1"/>
    <col min="3" max="3" width="11" style="43" customWidth="1"/>
    <col min="4" max="4" width="16.5703125" style="43" customWidth="1"/>
    <col min="5" max="5" width="14.7109375" style="43" customWidth="1"/>
    <col min="6" max="255" width="8.140625" style="43" customWidth="1"/>
    <col min="256" max="256" width="8.7109375" style="44" customWidth="1"/>
    <col min="257" max="257" width="31.5703125" style="44" customWidth="1"/>
    <col min="258" max="258" width="13.85546875" style="44" customWidth="1"/>
    <col min="259" max="259" width="19.140625" style="44" customWidth="1"/>
    <col min="260" max="260" width="17.5703125" style="44" customWidth="1"/>
    <col min="261" max="261" width="14.7109375" style="44" customWidth="1"/>
    <col min="262" max="511" width="8.140625" style="44" customWidth="1"/>
    <col min="512" max="512" width="8.7109375" style="44" customWidth="1"/>
    <col min="513" max="513" width="31.5703125" style="44" customWidth="1"/>
    <col min="514" max="514" width="13.85546875" style="44" customWidth="1"/>
    <col min="515" max="515" width="19.140625" style="44" customWidth="1"/>
    <col min="516" max="516" width="17.5703125" style="44" customWidth="1"/>
    <col min="517" max="517" width="14.7109375" style="44" customWidth="1"/>
    <col min="518" max="767" width="8.140625" style="44" customWidth="1"/>
    <col min="768" max="768" width="8.7109375" style="44" customWidth="1"/>
    <col min="769" max="769" width="31.5703125" style="44" customWidth="1"/>
    <col min="770" max="770" width="13.85546875" style="44" customWidth="1"/>
    <col min="771" max="771" width="19.140625" style="44" customWidth="1"/>
    <col min="772" max="772" width="17.5703125" style="44" customWidth="1"/>
    <col min="773" max="773" width="14.7109375" style="44" customWidth="1"/>
    <col min="774" max="1023" width="8.140625" style="44" customWidth="1"/>
    <col min="1024" max="1024" width="8.7109375" style="44" customWidth="1"/>
    <col min="1025" max="1025" width="31.5703125" style="44" customWidth="1"/>
    <col min="1026" max="1026" width="13.85546875" style="44" customWidth="1"/>
    <col min="1027" max="1027" width="19.140625" style="44" customWidth="1"/>
    <col min="1028" max="1028" width="17.5703125" style="44" customWidth="1"/>
    <col min="1029" max="1029" width="14.7109375" style="44" customWidth="1"/>
    <col min="1030" max="1279" width="8.140625" style="44" customWidth="1"/>
    <col min="1280" max="1280" width="8.7109375" style="44" customWidth="1"/>
    <col min="1281" max="1281" width="31.5703125" style="44" customWidth="1"/>
    <col min="1282" max="1282" width="13.85546875" style="44" customWidth="1"/>
    <col min="1283" max="1283" width="19.140625" style="44" customWidth="1"/>
    <col min="1284" max="1284" width="17.5703125" style="44" customWidth="1"/>
    <col min="1285" max="1285" width="14.7109375" style="44" customWidth="1"/>
    <col min="1286" max="1535" width="8.140625" style="44" customWidth="1"/>
    <col min="1536" max="1536" width="8.7109375" style="44" customWidth="1"/>
    <col min="1537" max="1537" width="31.5703125" style="44" customWidth="1"/>
    <col min="1538" max="1538" width="13.85546875" style="44" customWidth="1"/>
    <col min="1539" max="1539" width="19.140625" style="44" customWidth="1"/>
    <col min="1540" max="1540" width="17.5703125" style="44" customWidth="1"/>
    <col min="1541" max="1541" width="14.7109375" style="44" customWidth="1"/>
    <col min="1542" max="1791" width="8.140625" style="44" customWidth="1"/>
    <col min="1792" max="1792" width="8.7109375" style="44" customWidth="1"/>
    <col min="1793" max="1793" width="31.5703125" style="44" customWidth="1"/>
    <col min="1794" max="1794" width="13.85546875" style="44" customWidth="1"/>
    <col min="1795" max="1795" width="19.140625" style="44" customWidth="1"/>
    <col min="1796" max="1796" width="17.5703125" style="44" customWidth="1"/>
    <col min="1797" max="1797" width="14.7109375" style="44" customWidth="1"/>
    <col min="1798" max="2047" width="8.140625" style="44" customWidth="1"/>
    <col min="2048" max="2048" width="8.7109375" style="44" customWidth="1"/>
    <col min="2049" max="2049" width="31.5703125" style="44" customWidth="1"/>
    <col min="2050" max="2050" width="13.85546875" style="44" customWidth="1"/>
    <col min="2051" max="2051" width="19.140625" style="44" customWidth="1"/>
    <col min="2052" max="2052" width="17.5703125" style="44" customWidth="1"/>
    <col min="2053" max="2053" width="14.7109375" style="44" customWidth="1"/>
    <col min="2054" max="2303" width="8.140625" style="44" customWidth="1"/>
    <col min="2304" max="2304" width="8.7109375" style="44" customWidth="1"/>
    <col min="2305" max="2305" width="31.5703125" style="44" customWidth="1"/>
    <col min="2306" max="2306" width="13.85546875" style="44" customWidth="1"/>
    <col min="2307" max="2307" width="19.140625" style="44" customWidth="1"/>
    <col min="2308" max="2308" width="17.5703125" style="44" customWidth="1"/>
    <col min="2309" max="2309" width="14.7109375" style="44" customWidth="1"/>
    <col min="2310" max="2559" width="8.140625" style="44" customWidth="1"/>
    <col min="2560" max="2560" width="8.7109375" style="44" customWidth="1"/>
    <col min="2561" max="2561" width="31.5703125" style="44" customWidth="1"/>
    <col min="2562" max="2562" width="13.85546875" style="44" customWidth="1"/>
    <col min="2563" max="2563" width="19.140625" style="44" customWidth="1"/>
    <col min="2564" max="2564" width="17.5703125" style="44" customWidth="1"/>
    <col min="2565" max="2565" width="14.7109375" style="44" customWidth="1"/>
    <col min="2566" max="2815" width="8.140625" style="44" customWidth="1"/>
    <col min="2816" max="2816" width="8.7109375" style="44" customWidth="1"/>
    <col min="2817" max="2817" width="31.5703125" style="44" customWidth="1"/>
    <col min="2818" max="2818" width="13.85546875" style="44" customWidth="1"/>
    <col min="2819" max="2819" width="19.140625" style="44" customWidth="1"/>
    <col min="2820" max="2820" width="17.5703125" style="44" customWidth="1"/>
    <col min="2821" max="2821" width="14.7109375" style="44" customWidth="1"/>
    <col min="2822" max="3071" width="8.140625" style="44" customWidth="1"/>
    <col min="3072" max="3072" width="8.7109375" style="44" customWidth="1"/>
    <col min="3073" max="3073" width="31.5703125" style="44" customWidth="1"/>
    <col min="3074" max="3074" width="13.85546875" style="44" customWidth="1"/>
    <col min="3075" max="3075" width="19.140625" style="44" customWidth="1"/>
    <col min="3076" max="3076" width="17.5703125" style="44" customWidth="1"/>
    <col min="3077" max="3077" width="14.7109375" style="44" customWidth="1"/>
    <col min="3078" max="3327" width="8.140625" style="44" customWidth="1"/>
    <col min="3328" max="3328" width="8.7109375" style="44" customWidth="1"/>
    <col min="3329" max="3329" width="31.5703125" style="44" customWidth="1"/>
    <col min="3330" max="3330" width="13.85546875" style="44" customWidth="1"/>
    <col min="3331" max="3331" width="19.140625" style="44" customWidth="1"/>
    <col min="3332" max="3332" width="17.5703125" style="44" customWidth="1"/>
    <col min="3333" max="3333" width="14.7109375" style="44" customWidth="1"/>
    <col min="3334" max="3583" width="8.140625" style="44" customWidth="1"/>
    <col min="3584" max="3584" width="8.7109375" style="44" customWidth="1"/>
    <col min="3585" max="3585" width="31.5703125" style="44" customWidth="1"/>
    <col min="3586" max="3586" width="13.85546875" style="44" customWidth="1"/>
    <col min="3587" max="3587" width="19.140625" style="44" customWidth="1"/>
    <col min="3588" max="3588" width="17.5703125" style="44" customWidth="1"/>
    <col min="3589" max="3589" width="14.7109375" style="44" customWidth="1"/>
    <col min="3590" max="3839" width="8.140625" style="44" customWidth="1"/>
    <col min="3840" max="3840" width="8.7109375" style="44" customWidth="1"/>
    <col min="3841" max="3841" width="31.5703125" style="44" customWidth="1"/>
    <col min="3842" max="3842" width="13.85546875" style="44" customWidth="1"/>
    <col min="3843" max="3843" width="19.140625" style="44" customWidth="1"/>
    <col min="3844" max="3844" width="17.5703125" style="44" customWidth="1"/>
    <col min="3845" max="3845" width="14.7109375" style="44" customWidth="1"/>
    <col min="3846" max="4095" width="8.140625" style="44" customWidth="1"/>
    <col min="4096" max="4096" width="8.7109375" style="44" customWidth="1"/>
    <col min="4097" max="4097" width="31.5703125" style="44" customWidth="1"/>
    <col min="4098" max="4098" width="13.85546875" style="44" customWidth="1"/>
    <col min="4099" max="4099" width="19.140625" style="44" customWidth="1"/>
    <col min="4100" max="4100" width="17.5703125" style="44" customWidth="1"/>
    <col min="4101" max="4101" width="14.7109375" style="44" customWidth="1"/>
    <col min="4102" max="4351" width="8.140625" style="44" customWidth="1"/>
    <col min="4352" max="4352" width="8.7109375" style="44" customWidth="1"/>
    <col min="4353" max="4353" width="31.5703125" style="44" customWidth="1"/>
    <col min="4354" max="4354" width="13.85546875" style="44" customWidth="1"/>
    <col min="4355" max="4355" width="19.140625" style="44" customWidth="1"/>
    <col min="4356" max="4356" width="17.5703125" style="44" customWidth="1"/>
    <col min="4357" max="4357" width="14.7109375" style="44" customWidth="1"/>
    <col min="4358" max="4607" width="8.140625" style="44" customWidth="1"/>
    <col min="4608" max="4608" width="8.7109375" style="44" customWidth="1"/>
    <col min="4609" max="4609" width="31.5703125" style="44" customWidth="1"/>
    <col min="4610" max="4610" width="13.85546875" style="44" customWidth="1"/>
    <col min="4611" max="4611" width="19.140625" style="44" customWidth="1"/>
    <col min="4612" max="4612" width="17.5703125" style="44" customWidth="1"/>
    <col min="4613" max="4613" width="14.7109375" style="44" customWidth="1"/>
    <col min="4614" max="4863" width="8.140625" style="44" customWidth="1"/>
    <col min="4864" max="4864" width="8.7109375" style="44" customWidth="1"/>
    <col min="4865" max="4865" width="31.5703125" style="44" customWidth="1"/>
    <col min="4866" max="4866" width="13.85546875" style="44" customWidth="1"/>
    <col min="4867" max="4867" width="19.140625" style="44" customWidth="1"/>
    <col min="4868" max="4868" width="17.5703125" style="44" customWidth="1"/>
    <col min="4869" max="4869" width="14.7109375" style="44" customWidth="1"/>
    <col min="4870" max="5119" width="8.140625" style="44" customWidth="1"/>
    <col min="5120" max="5120" width="8.7109375" style="44" customWidth="1"/>
    <col min="5121" max="5121" width="31.5703125" style="44" customWidth="1"/>
    <col min="5122" max="5122" width="13.85546875" style="44" customWidth="1"/>
    <col min="5123" max="5123" width="19.140625" style="44" customWidth="1"/>
    <col min="5124" max="5124" width="17.5703125" style="44" customWidth="1"/>
    <col min="5125" max="5125" width="14.7109375" style="44" customWidth="1"/>
    <col min="5126" max="5375" width="8.140625" style="44" customWidth="1"/>
    <col min="5376" max="5376" width="8.7109375" style="44" customWidth="1"/>
    <col min="5377" max="5377" width="31.5703125" style="44" customWidth="1"/>
    <col min="5378" max="5378" width="13.85546875" style="44" customWidth="1"/>
    <col min="5379" max="5379" width="19.140625" style="44" customWidth="1"/>
    <col min="5380" max="5380" width="17.5703125" style="44" customWidth="1"/>
    <col min="5381" max="5381" width="14.7109375" style="44" customWidth="1"/>
    <col min="5382" max="5631" width="8.140625" style="44" customWidth="1"/>
    <col min="5632" max="5632" width="8.7109375" style="44" customWidth="1"/>
    <col min="5633" max="5633" width="31.5703125" style="44" customWidth="1"/>
    <col min="5634" max="5634" width="13.85546875" style="44" customWidth="1"/>
    <col min="5635" max="5635" width="19.140625" style="44" customWidth="1"/>
    <col min="5636" max="5636" width="17.5703125" style="44" customWidth="1"/>
    <col min="5637" max="5637" width="14.7109375" style="44" customWidth="1"/>
    <col min="5638" max="5887" width="8.140625" style="44" customWidth="1"/>
    <col min="5888" max="5888" width="8.7109375" style="44" customWidth="1"/>
    <col min="5889" max="5889" width="31.5703125" style="44" customWidth="1"/>
    <col min="5890" max="5890" width="13.85546875" style="44" customWidth="1"/>
    <col min="5891" max="5891" width="19.140625" style="44" customWidth="1"/>
    <col min="5892" max="5892" width="17.5703125" style="44" customWidth="1"/>
    <col min="5893" max="5893" width="14.7109375" style="44" customWidth="1"/>
    <col min="5894" max="6143" width="8.140625" style="44" customWidth="1"/>
    <col min="6144" max="6144" width="8.7109375" style="44" customWidth="1"/>
    <col min="6145" max="6145" width="31.5703125" style="44" customWidth="1"/>
    <col min="6146" max="6146" width="13.85546875" style="44" customWidth="1"/>
    <col min="6147" max="6147" width="19.140625" style="44" customWidth="1"/>
    <col min="6148" max="6148" width="17.5703125" style="44" customWidth="1"/>
    <col min="6149" max="6149" width="14.7109375" style="44" customWidth="1"/>
    <col min="6150" max="6399" width="8.140625" style="44" customWidth="1"/>
    <col min="6400" max="6400" width="8.7109375" style="44" customWidth="1"/>
    <col min="6401" max="6401" width="31.5703125" style="44" customWidth="1"/>
    <col min="6402" max="6402" width="13.85546875" style="44" customWidth="1"/>
    <col min="6403" max="6403" width="19.140625" style="44" customWidth="1"/>
    <col min="6404" max="6404" width="17.5703125" style="44" customWidth="1"/>
    <col min="6405" max="6405" width="14.7109375" style="44" customWidth="1"/>
    <col min="6406" max="6655" width="8.140625" style="44" customWidth="1"/>
    <col min="6656" max="6656" width="8.7109375" style="44" customWidth="1"/>
    <col min="6657" max="6657" width="31.5703125" style="44" customWidth="1"/>
    <col min="6658" max="6658" width="13.85546875" style="44" customWidth="1"/>
    <col min="6659" max="6659" width="19.140625" style="44" customWidth="1"/>
    <col min="6660" max="6660" width="17.5703125" style="44" customWidth="1"/>
    <col min="6661" max="6661" width="14.7109375" style="44" customWidth="1"/>
    <col min="6662" max="6911" width="8.140625" style="44" customWidth="1"/>
    <col min="6912" max="6912" width="8.7109375" style="44" customWidth="1"/>
    <col min="6913" max="6913" width="31.5703125" style="44" customWidth="1"/>
    <col min="6914" max="6914" width="13.85546875" style="44" customWidth="1"/>
    <col min="6915" max="6915" width="19.140625" style="44" customWidth="1"/>
    <col min="6916" max="6916" width="17.5703125" style="44" customWidth="1"/>
    <col min="6917" max="6917" width="14.7109375" style="44" customWidth="1"/>
    <col min="6918" max="7167" width="8.140625" style="44" customWidth="1"/>
    <col min="7168" max="7168" width="8.7109375" style="44" customWidth="1"/>
    <col min="7169" max="7169" width="31.5703125" style="44" customWidth="1"/>
    <col min="7170" max="7170" width="13.85546875" style="44" customWidth="1"/>
    <col min="7171" max="7171" width="19.140625" style="44" customWidth="1"/>
    <col min="7172" max="7172" width="17.5703125" style="44" customWidth="1"/>
    <col min="7173" max="7173" width="14.7109375" style="44" customWidth="1"/>
    <col min="7174" max="7423" width="8.140625" style="44" customWidth="1"/>
    <col min="7424" max="7424" width="8.7109375" style="44" customWidth="1"/>
    <col min="7425" max="7425" width="31.5703125" style="44" customWidth="1"/>
    <col min="7426" max="7426" width="13.85546875" style="44" customWidth="1"/>
    <col min="7427" max="7427" width="19.140625" style="44" customWidth="1"/>
    <col min="7428" max="7428" width="17.5703125" style="44" customWidth="1"/>
    <col min="7429" max="7429" width="14.7109375" style="44" customWidth="1"/>
    <col min="7430" max="7679" width="8.140625" style="44" customWidth="1"/>
    <col min="7680" max="7680" width="8.7109375" style="44" customWidth="1"/>
    <col min="7681" max="7681" width="31.5703125" style="44" customWidth="1"/>
    <col min="7682" max="7682" width="13.85546875" style="44" customWidth="1"/>
    <col min="7683" max="7683" width="19.140625" style="44" customWidth="1"/>
    <col min="7684" max="7684" width="17.5703125" style="44" customWidth="1"/>
    <col min="7685" max="7685" width="14.7109375" style="44" customWidth="1"/>
    <col min="7686" max="7935" width="8.140625" style="44" customWidth="1"/>
    <col min="7936" max="7936" width="8.7109375" style="44" customWidth="1"/>
    <col min="7937" max="7937" width="31.5703125" style="44" customWidth="1"/>
    <col min="7938" max="7938" width="13.85546875" style="44" customWidth="1"/>
    <col min="7939" max="7939" width="19.140625" style="44" customWidth="1"/>
    <col min="7940" max="7940" width="17.5703125" style="44" customWidth="1"/>
    <col min="7941" max="7941" width="14.7109375" style="44" customWidth="1"/>
    <col min="7942" max="8191" width="8.140625" style="44" customWidth="1"/>
    <col min="8192" max="8192" width="8.7109375" style="44" customWidth="1"/>
    <col min="8193" max="8193" width="31.5703125" style="44" customWidth="1"/>
    <col min="8194" max="8194" width="13.85546875" style="44" customWidth="1"/>
    <col min="8195" max="8195" width="19.140625" style="44" customWidth="1"/>
    <col min="8196" max="8196" width="17.5703125" style="44" customWidth="1"/>
    <col min="8197" max="8197" width="14.7109375" style="44" customWidth="1"/>
    <col min="8198" max="8447" width="8.140625" style="44" customWidth="1"/>
    <col min="8448" max="8448" width="8.7109375" style="44" customWidth="1"/>
    <col min="8449" max="8449" width="31.5703125" style="44" customWidth="1"/>
    <col min="8450" max="8450" width="13.85546875" style="44" customWidth="1"/>
    <col min="8451" max="8451" width="19.140625" style="44" customWidth="1"/>
    <col min="8452" max="8452" width="17.5703125" style="44" customWidth="1"/>
    <col min="8453" max="8453" width="14.7109375" style="44" customWidth="1"/>
    <col min="8454" max="8703" width="8.140625" style="44" customWidth="1"/>
    <col min="8704" max="8704" width="8.7109375" style="44" customWidth="1"/>
    <col min="8705" max="8705" width="31.5703125" style="44" customWidth="1"/>
    <col min="8706" max="8706" width="13.85546875" style="44" customWidth="1"/>
    <col min="8707" max="8707" width="19.140625" style="44" customWidth="1"/>
    <col min="8708" max="8708" width="17.5703125" style="44" customWidth="1"/>
    <col min="8709" max="8709" width="14.7109375" style="44" customWidth="1"/>
    <col min="8710" max="8959" width="8.140625" style="44" customWidth="1"/>
    <col min="8960" max="8960" width="8.7109375" style="44" customWidth="1"/>
    <col min="8961" max="8961" width="31.5703125" style="44" customWidth="1"/>
    <col min="8962" max="8962" width="13.85546875" style="44" customWidth="1"/>
    <col min="8963" max="8963" width="19.140625" style="44" customWidth="1"/>
    <col min="8964" max="8964" width="17.5703125" style="44" customWidth="1"/>
    <col min="8965" max="8965" width="14.7109375" style="44" customWidth="1"/>
    <col min="8966" max="9215" width="8.140625" style="44" customWidth="1"/>
    <col min="9216" max="9216" width="8.7109375" style="44" customWidth="1"/>
    <col min="9217" max="9217" width="31.5703125" style="44" customWidth="1"/>
    <col min="9218" max="9218" width="13.85546875" style="44" customWidth="1"/>
    <col min="9219" max="9219" width="19.140625" style="44" customWidth="1"/>
    <col min="9220" max="9220" width="17.5703125" style="44" customWidth="1"/>
    <col min="9221" max="9221" width="14.7109375" style="44" customWidth="1"/>
    <col min="9222" max="9471" width="8.140625" style="44" customWidth="1"/>
    <col min="9472" max="9472" width="8.7109375" style="44" customWidth="1"/>
    <col min="9473" max="9473" width="31.5703125" style="44" customWidth="1"/>
    <col min="9474" max="9474" width="13.85546875" style="44" customWidth="1"/>
    <col min="9475" max="9475" width="19.140625" style="44" customWidth="1"/>
    <col min="9476" max="9476" width="17.5703125" style="44" customWidth="1"/>
    <col min="9477" max="9477" width="14.7109375" style="44" customWidth="1"/>
    <col min="9478" max="9727" width="8.140625" style="44" customWidth="1"/>
    <col min="9728" max="9728" width="8.7109375" style="44" customWidth="1"/>
    <col min="9729" max="9729" width="31.5703125" style="44" customWidth="1"/>
    <col min="9730" max="9730" width="13.85546875" style="44" customWidth="1"/>
    <col min="9731" max="9731" width="19.140625" style="44" customWidth="1"/>
    <col min="9732" max="9732" width="17.5703125" style="44" customWidth="1"/>
    <col min="9733" max="9733" width="14.7109375" style="44" customWidth="1"/>
    <col min="9734" max="9983" width="8.140625" style="44" customWidth="1"/>
    <col min="9984" max="9984" width="8.7109375" style="44" customWidth="1"/>
    <col min="9985" max="9985" width="31.5703125" style="44" customWidth="1"/>
    <col min="9986" max="9986" width="13.85546875" style="44" customWidth="1"/>
    <col min="9987" max="9987" width="19.140625" style="44" customWidth="1"/>
    <col min="9988" max="9988" width="17.5703125" style="44" customWidth="1"/>
    <col min="9989" max="9989" width="14.7109375" style="44" customWidth="1"/>
    <col min="9990" max="10239" width="8.140625" style="44" customWidth="1"/>
    <col min="10240" max="10240" width="8.7109375" style="44" customWidth="1"/>
    <col min="10241" max="10241" width="31.5703125" style="44" customWidth="1"/>
    <col min="10242" max="10242" width="13.85546875" style="44" customWidth="1"/>
    <col min="10243" max="10243" width="19.140625" style="44" customWidth="1"/>
    <col min="10244" max="10244" width="17.5703125" style="44" customWidth="1"/>
    <col min="10245" max="10245" width="14.7109375" style="44" customWidth="1"/>
    <col min="10246" max="10495" width="8.140625" style="44" customWidth="1"/>
    <col min="10496" max="10496" width="8.7109375" style="44" customWidth="1"/>
    <col min="10497" max="10497" width="31.5703125" style="44" customWidth="1"/>
    <col min="10498" max="10498" width="13.85546875" style="44" customWidth="1"/>
    <col min="10499" max="10499" width="19.140625" style="44" customWidth="1"/>
    <col min="10500" max="10500" width="17.5703125" style="44" customWidth="1"/>
    <col min="10501" max="10501" width="14.7109375" style="44" customWidth="1"/>
    <col min="10502" max="10751" width="8.140625" style="44" customWidth="1"/>
    <col min="10752" max="10752" width="8.7109375" style="44" customWidth="1"/>
    <col min="10753" max="10753" width="31.5703125" style="44" customWidth="1"/>
    <col min="10754" max="10754" width="13.85546875" style="44" customWidth="1"/>
    <col min="10755" max="10755" width="19.140625" style="44" customWidth="1"/>
    <col min="10756" max="10756" width="17.5703125" style="44" customWidth="1"/>
    <col min="10757" max="10757" width="14.7109375" style="44" customWidth="1"/>
    <col min="10758" max="11007" width="8.140625" style="44" customWidth="1"/>
    <col min="11008" max="11008" width="8.7109375" style="44" customWidth="1"/>
    <col min="11009" max="11009" width="31.5703125" style="44" customWidth="1"/>
    <col min="11010" max="11010" width="13.85546875" style="44" customWidth="1"/>
    <col min="11011" max="11011" width="19.140625" style="44" customWidth="1"/>
    <col min="11012" max="11012" width="17.5703125" style="44" customWidth="1"/>
    <col min="11013" max="11013" width="14.7109375" style="44" customWidth="1"/>
    <col min="11014" max="11263" width="8.140625" style="44" customWidth="1"/>
    <col min="11264" max="11264" width="8.7109375" style="44" customWidth="1"/>
    <col min="11265" max="11265" width="31.5703125" style="44" customWidth="1"/>
    <col min="11266" max="11266" width="13.85546875" style="44" customWidth="1"/>
    <col min="11267" max="11267" width="19.140625" style="44" customWidth="1"/>
    <col min="11268" max="11268" width="17.5703125" style="44" customWidth="1"/>
    <col min="11269" max="11269" width="14.7109375" style="44" customWidth="1"/>
    <col min="11270" max="11519" width="8.140625" style="44" customWidth="1"/>
    <col min="11520" max="11520" width="8.7109375" style="44" customWidth="1"/>
    <col min="11521" max="11521" width="31.5703125" style="44" customWidth="1"/>
    <col min="11522" max="11522" width="13.85546875" style="44" customWidth="1"/>
    <col min="11523" max="11523" width="19.140625" style="44" customWidth="1"/>
    <col min="11524" max="11524" width="17.5703125" style="44" customWidth="1"/>
    <col min="11525" max="11525" width="14.7109375" style="44" customWidth="1"/>
    <col min="11526" max="11775" width="8.140625" style="44" customWidth="1"/>
    <col min="11776" max="11776" width="8.7109375" style="44" customWidth="1"/>
    <col min="11777" max="11777" width="31.5703125" style="44" customWidth="1"/>
    <col min="11778" max="11778" width="13.85546875" style="44" customWidth="1"/>
    <col min="11779" max="11779" width="19.140625" style="44" customWidth="1"/>
    <col min="11780" max="11780" width="17.5703125" style="44" customWidth="1"/>
    <col min="11781" max="11781" width="14.7109375" style="44" customWidth="1"/>
    <col min="11782" max="12031" width="8.140625" style="44" customWidth="1"/>
    <col min="12032" max="12032" width="8.7109375" style="44" customWidth="1"/>
    <col min="12033" max="12033" width="31.5703125" style="44" customWidth="1"/>
    <col min="12034" max="12034" width="13.85546875" style="44" customWidth="1"/>
    <col min="12035" max="12035" width="19.140625" style="44" customWidth="1"/>
    <col min="12036" max="12036" width="17.5703125" style="44" customWidth="1"/>
    <col min="12037" max="12037" width="14.7109375" style="44" customWidth="1"/>
    <col min="12038" max="12287" width="8.140625" style="44" customWidth="1"/>
    <col min="12288" max="12288" width="8.7109375" style="44" customWidth="1"/>
    <col min="12289" max="12289" width="31.5703125" style="44" customWidth="1"/>
    <col min="12290" max="12290" width="13.85546875" style="44" customWidth="1"/>
    <col min="12291" max="12291" width="19.140625" style="44" customWidth="1"/>
    <col min="12292" max="12292" width="17.5703125" style="44" customWidth="1"/>
    <col min="12293" max="12293" width="14.7109375" style="44" customWidth="1"/>
    <col min="12294" max="12543" width="8.140625" style="44" customWidth="1"/>
    <col min="12544" max="12544" width="8.7109375" style="44" customWidth="1"/>
    <col min="12545" max="12545" width="31.5703125" style="44" customWidth="1"/>
    <col min="12546" max="12546" width="13.85546875" style="44" customWidth="1"/>
    <col min="12547" max="12547" width="19.140625" style="44" customWidth="1"/>
    <col min="12548" max="12548" width="17.5703125" style="44" customWidth="1"/>
    <col min="12549" max="12549" width="14.7109375" style="44" customWidth="1"/>
    <col min="12550" max="12799" width="8.140625" style="44" customWidth="1"/>
    <col min="12800" max="12800" width="8.7109375" style="44" customWidth="1"/>
    <col min="12801" max="12801" width="31.5703125" style="44" customWidth="1"/>
    <col min="12802" max="12802" width="13.85546875" style="44" customWidth="1"/>
    <col min="12803" max="12803" width="19.140625" style="44" customWidth="1"/>
    <col min="12804" max="12804" width="17.5703125" style="44" customWidth="1"/>
    <col min="12805" max="12805" width="14.7109375" style="44" customWidth="1"/>
    <col min="12806" max="13055" width="8.140625" style="44" customWidth="1"/>
    <col min="13056" max="13056" width="8.7109375" style="44" customWidth="1"/>
    <col min="13057" max="13057" width="31.5703125" style="44" customWidth="1"/>
    <col min="13058" max="13058" width="13.85546875" style="44" customWidth="1"/>
    <col min="13059" max="13059" width="19.140625" style="44" customWidth="1"/>
    <col min="13060" max="13060" width="17.5703125" style="44" customWidth="1"/>
    <col min="13061" max="13061" width="14.7109375" style="44" customWidth="1"/>
    <col min="13062" max="13311" width="8.140625" style="44" customWidth="1"/>
    <col min="13312" max="13312" width="8.7109375" style="44" customWidth="1"/>
    <col min="13313" max="13313" width="31.5703125" style="44" customWidth="1"/>
    <col min="13314" max="13314" width="13.85546875" style="44" customWidth="1"/>
    <col min="13315" max="13315" width="19.140625" style="44" customWidth="1"/>
    <col min="13316" max="13316" width="17.5703125" style="44" customWidth="1"/>
    <col min="13317" max="13317" width="14.7109375" style="44" customWidth="1"/>
    <col min="13318" max="13567" width="8.140625" style="44" customWidth="1"/>
    <col min="13568" max="13568" width="8.7109375" style="44" customWidth="1"/>
    <col min="13569" max="13569" width="31.5703125" style="44" customWidth="1"/>
    <col min="13570" max="13570" width="13.85546875" style="44" customWidth="1"/>
    <col min="13571" max="13571" width="19.140625" style="44" customWidth="1"/>
    <col min="13572" max="13572" width="17.5703125" style="44" customWidth="1"/>
    <col min="13573" max="13573" width="14.7109375" style="44" customWidth="1"/>
    <col min="13574" max="13823" width="8.140625" style="44" customWidth="1"/>
    <col min="13824" max="13824" width="8.7109375" style="44" customWidth="1"/>
    <col min="13825" max="13825" width="31.5703125" style="44" customWidth="1"/>
    <col min="13826" max="13826" width="13.85546875" style="44" customWidth="1"/>
    <col min="13827" max="13827" width="19.140625" style="44" customWidth="1"/>
    <col min="13828" max="13828" width="17.5703125" style="44" customWidth="1"/>
    <col min="13829" max="13829" width="14.7109375" style="44" customWidth="1"/>
    <col min="13830" max="14079" width="8.140625" style="44" customWidth="1"/>
    <col min="14080" max="14080" width="8.7109375" style="44" customWidth="1"/>
    <col min="14081" max="14081" width="31.5703125" style="44" customWidth="1"/>
    <col min="14082" max="14082" width="13.85546875" style="44" customWidth="1"/>
    <col min="14083" max="14083" width="19.140625" style="44" customWidth="1"/>
    <col min="14084" max="14084" width="17.5703125" style="44" customWidth="1"/>
    <col min="14085" max="14085" width="14.7109375" style="44" customWidth="1"/>
    <col min="14086" max="14335" width="8.140625" style="44" customWidth="1"/>
    <col min="14336" max="14336" width="8.7109375" style="44" customWidth="1"/>
    <col min="14337" max="14337" width="31.5703125" style="44" customWidth="1"/>
    <col min="14338" max="14338" width="13.85546875" style="44" customWidth="1"/>
    <col min="14339" max="14339" width="19.140625" style="44" customWidth="1"/>
    <col min="14340" max="14340" width="17.5703125" style="44" customWidth="1"/>
    <col min="14341" max="14341" width="14.7109375" style="44" customWidth="1"/>
    <col min="14342" max="14591" width="8.140625" style="44" customWidth="1"/>
    <col min="14592" max="14592" width="8.7109375" style="44" customWidth="1"/>
    <col min="14593" max="14593" width="31.5703125" style="44" customWidth="1"/>
    <col min="14594" max="14594" width="13.85546875" style="44" customWidth="1"/>
    <col min="14595" max="14595" width="19.140625" style="44" customWidth="1"/>
    <col min="14596" max="14596" width="17.5703125" style="44" customWidth="1"/>
    <col min="14597" max="14597" width="14.7109375" style="44" customWidth="1"/>
    <col min="14598" max="14847" width="8.140625" style="44" customWidth="1"/>
    <col min="14848" max="14848" width="8.7109375" style="44" customWidth="1"/>
    <col min="14849" max="14849" width="31.5703125" style="44" customWidth="1"/>
    <col min="14850" max="14850" width="13.85546875" style="44" customWidth="1"/>
    <col min="14851" max="14851" width="19.140625" style="44" customWidth="1"/>
    <col min="14852" max="14852" width="17.5703125" style="44" customWidth="1"/>
    <col min="14853" max="14853" width="14.7109375" style="44" customWidth="1"/>
    <col min="14854" max="15103" width="8.140625" style="44" customWidth="1"/>
    <col min="15104" max="15104" width="8.7109375" style="44" customWidth="1"/>
    <col min="15105" max="15105" width="31.5703125" style="44" customWidth="1"/>
    <col min="15106" max="15106" width="13.85546875" style="44" customWidth="1"/>
    <col min="15107" max="15107" width="19.140625" style="44" customWidth="1"/>
    <col min="15108" max="15108" width="17.5703125" style="44" customWidth="1"/>
    <col min="15109" max="15109" width="14.7109375" style="44" customWidth="1"/>
    <col min="15110" max="15359" width="8.140625" style="44" customWidth="1"/>
    <col min="15360" max="15360" width="8.7109375" style="44" customWidth="1"/>
    <col min="15361" max="15361" width="31.5703125" style="44" customWidth="1"/>
    <col min="15362" max="15362" width="13.85546875" style="44" customWidth="1"/>
    <col min="15363" max="15363" width="19.140625" style="44" customWidth="1"/>
    <col min="15364" max="15364" width="17.5703125" style="44" customWidth="1"/>
    <col min="15365" max="15365" width="14.7109375" style="44" customWidth="1"/>
    <col min="15366" max="15615" width="8.140625" style="44" customWidth="1"/>
    <col min="15616" max="15616" width="8.7109375" style="44" customWidth="1"/>
    <col min="15617" max="15617" width="31.5703125" style="44" customWidth="1"/>
    <col min="15618" max="15618" width="13.85546875" style="44" customWidth="1"/>
    <col min="15619" max="15619" width="19.140625" style="44" customWidth="1"/>
    <col min="15620" max="15620" width="17.5703125" style="44" customWidth="1"/>
    <col min="15621" max="15621" width="14.7109375" style="44" customWidth="1"/>
    <col min="15622" max="15871" width="8.140625" style="44" customWidth="1"/>
    <col min="15872" max="15872" width="8.7109375" style="44" customWidth="1"/>
    <col min="15873" max="15873" width="31.5703125" style="44" customWidth="1"/>
    <col min="15874" max="15874" width="13.85546875" style="44" customWidth="1"/>
    <col min="15875" max="15875" width="19.140625" style="44" customWidth="1"/>
    <col min="15876" max="15876" width="17.5703125" style="44" customWidth="1"/>
    <col min="15877" max="15877" width="14.7109375" style="44" customWidth="1"/>
    <col min="15878" max="16127" width="8.140625" style="44" customWidth="1"/>
    <col min="16128" max="16128" width="8.7109375" style="44" customWidth="1"/>
    <col min="16129" max="16129" width="31.5703125" style="44" customWidth="1"/>
    <col min="16130" max="16130" width="13.85546875" style="44" customWidth="1"/>
    <col min="16131" max="16131" width="19.140625" style="44" customWidth="1"/>
    <col min="16132" max="16132" width="17.5703125" style="44" customWidth="1"/>
    <col min="16133" max="16133" width="14.7109375" style="44" customWidth="1"/>
    <col min="16134" max="16384" width="8.140625" style="44" customWidth="1"/>
  </cols>
  <sheetData>
    <row r="1" spans="1:5" s="43" customFormat="1" ht="23.25" customHeight="1" x14ac:dyDescent="0.25">
      <c r="A1" s="102"/>
      <c r="B1" s="102"/>
      <c r="C1" s="102"/>
      <c r="D1" s="102"/>
      <c r="E1" s="102"/>
    </row>
    <row r="2" spans="1:5" s="43" customFormat="1" x14ac:dyDescent="0.25">
      <c r="A2" s="102" t="s">
        <v>29</v>
      </c>
      <c r="B2" s="102"/>
      <c r="C2" s="102"/>
      <c r="D2" s="102"/>
      <c r="E2" s="102"/>
    </row>
    <row r="3" spans="1:5" s="43" customFormat="1" ht="15.75" customHeight="1" x14ac:dyDescent="0.25">
      <c r="B3" s="102" t="s">
        <v>86</v>
      </c>
      <c r="C3" s="102"/>
      <c r="D3" s="102"/>
      <c r="E3" s="102"/>
    </row>
    <row r="4" spans="1:5" s="43" customFormat="1" x14ac:dyDescent="0.25">
      <c r="A4" s="101" t="s">
        <v>30</v>
      </c>
      <c r="B4" s="101"/>
      <c r="C4" s="101"/>
      <c r="D4" s="101"/>
      <c r="E4" s="101"/>
    </row>
    <row r="5" spans="1:5" s="43" customFormat="1" x14ac:dyDescent="0.25">
      <c r="A5" s="101" t="s">
        <v>31</v>
      </c>
      <c r="B5" s="101"/>
      <c r="C5" s="101"/>
      <c r="D5" s="101"/>
      <c r="E5" s="101"/>
    </row>
    <row r="6" spans="1:5" s="43" customFormat="1" ht="26.25" customHeight="1" x14ac:dyDescent="0.25">
      <c r="A6" s="102" t="s">
        <v>32</v>
      </c>
      <c r="B6" s="102"/>
      <c r="C6" s="102"/>
      <c r="D6" s="102"/>
      <c r="E6" s="43" t="s">
        <v>33</v>
      </c>
    </row>
    <row r="7" spans="1:5" s="43" customFormat="1" x14ac:dyDescent="0.25">
      <c r="A7" s="102"/>
      <c r="B7" s="102"/>
      <c r="C7" s="102"/>
      <c r="D7" s="102"/>
      <c r="E7" s="102"/>
    </row>
    <row r="8" spans="1:5" s="43" customFormat="1" ht="28.5" customHeight="1" x14ac:dyDescent="0.25">
      <c r="A8" s="103" t="s">
        <v>34</v>
      </c>
      <c r="B8" s="103"/>
      <c r="C8" s="103"/>
      <c r="D8" s="103"/>
      <c r="E8" s="103"/>
    </row>
    <row r="9" spans="1:5" s="43" customFormat="1" ht="29.25" customHeight="1" x14ac:dyDescent="0.25">
      <c r="A9" s="103" t="s">
        <v>35</v>
      </c>
      <c r="B9" s="103"/>
      <c r="C9" s="103"/>
      <c r="D9" s="103"/>
      <c r="E9" s="103"/>
    </row>
    <row r="10" spans="1:5" s="43" customFormat="1" ht="30" customHeight="1" x14ac:dyDescent="0.25">
      <c r="A10" s="103" t="s">
        <v>36</v>
      </c>
      <c r="B10" s="103"/>
      <c r="C10" s="103"/>
      <c r="D10" s="103"/>
      <c r="E10" s="103"/>
    </row>
    <row r="11" spans="1:5" s="43" customFormat="1" ht="30" customHeight="1" x14ac:dyDescent="0.25">
      <c r="A11" s="103" t="s">
        <v>37</v>
      </c>
      <c r="B11" s="103"/>
      <c r="C11" s="103"/>
      <c r="D11" s="103"/>
      <c r="E11" s="103"/>
    </row>
    <row r="12" spans="1:5" s="43" customFormat="1" ht="29.25" customHeight="1" x14ac:dyDescent="0.25">
      <c r="A12" s="103" t="s">
        <v>38</v>
      </c>
      <c r="B12" s="103"/>
      <c r="C12" s="103"/>
      <c r="D12" s="103"/>
      <c r="E12" s="103"/>
    </row>
    <row r="13" spans="1:5" s="43" customFormat="1" ht="28.5" customHeight="1" x14ac:dyDescent="0.25">
      <c r="A13" s="103" t="s">
        <v>39</v>
      </c>
      <c r="B13" s="103"/>
      <c r="C13" s="103"/>
      <c r="D13" s="103"/>
      <c r="E13" s="103"/>
    </row>
    <row r="14" spans="1:5" s="43" customFormat="1" ht="15.75" customHeight="1" x14ac:dyDescent="0.25">
      <c r="A14" s="102"/>
      <c r="B14" s="102"/>
      <c r="C14" s="102"/>
      <c r="D14" s="102"/>
      <c r="E14" s="102"/>
    </row>
    <row r="15" spans="1:5" s="43" customFormat="1" ht="135" x14ac:dyDescent="0.25">
      <c r="A15" s="45" t="s">
        <v>40</v>
      </c>
      <c r="B15" s="46" t="s">
        <v>43</v>
      </c>
      <c r="C15" s="46" t="s">
        <v>41</v>
      </c>
      <c r="D15" s="46" t="s">
        <v>42</v>
      </c>
      <c r="E15" s="46" t="s">
        <v>44</v>
      </c>
    </row>
    <row r="16" spans="1:5" s="43" customFormat="1" x14ac:dyDescent="0.25">
      <c r="A16" s="56" t="s">
        <v>45</v>
      </c>
      <c r="B16" s="60"/>
      <c r="C16" s="60"/>
      <c r="D16" s="60"/>
      <c r="E16" s="60"/>
    </row>
    <row r="17" spans="1:5" s="43" customFormat="1" x14ac:dyDescent="0.25">
      <c r="A17" s="45" t="s">
        <v>46</v>
      </c>
      <c r="B17" s="51" t="s">
        <v>88</v>
      </c>
      <c r="C17" s="51" t="s">
        <v>47</v>
      </c>
      <c r="D17" s="51">
        <v>0.13</v>
      </c>
      <c r="E17" s="51">
        <v>79.44</v>
      </c>
    </row>
    <row r="18" spans="1:5" s="43" customFormat="1" ht="28.5" x14ac:dyDescent="0.25">
      <c r="A18" s="56" t="s">
        <v>48</v>
      </c>
      <c r="B18" s="60"/>
      <c r="C18" s="60"/>
      <c r="D18" s="60"/>
      <c r="E18" s="60"/>
    </row>
    <row r="19" spans="1:5" s="43" customFormat="1" x14ac:dyDescent="0.25">
      <c r="A19" s="45" t="s">
        <v>49</v>
      </c>
      <c r="B19" s="51" t="s">
        <v>89</v>
      </c>
      <c r="C19" s="51" t="s">
        <v>50</v>
      </c>
      <c r="D19" s="51">
        <f>E19</f>
        <v>3678.82</v>
      </c>
      <c r="E19" s="51">
        <v>3678.82</v>
      </c>
    </row>
    <row r="20" spans="1:5" s="43" customFormat="1" ht="28.5" x14ac:dyDescent="0.25">
      <c r="A20" s="56" t="s">
        <v>51</v>
      </c>
      <c r="B20" s="60"/>
      <c r="C20" s="60"/>
      <c r="D20" s="51"/>
      <c r="E20" s="60"/>
    </row>
    <row r="21" spans="1:5" s="43" customFormat="1" ht="30" x14ac:dyDescent="0.25">
      <c r="A21" s="45" t="s">
        <v>52</v>
      </c>
      <c r="B21" s="51" t="s">
        <v>90</v>
      </c>
      <c r="C21" s="51" t="s">
        <v>53</v>
      </c>
      <c r="D21" s="51">
        <f>E21</f>
        <v>1177.26</v>
      </c>
      <c r="E21" s="51">
        <v>1177.26</v>
      </c>
    </row>
    <row r="22" spans="1:5" s="43" customFormat="1" ht="28.5" x14ac:dyDescent="0.25">
      <c r="A22" s="56" t="s">
        <v>51</v>
      </c>
      <c r="B22" s="60"/>
      <c r="C22" s="60"/>
      <c r="D22" s="51"/>
      <c r="E22" s="60"/>
    </row>
    <row r="23" spans="1:5" s="43" customFormat="1" ht="30" x14ac:dyDescent="0.25">
      <c r="A23" s="45" t="s">
        <v>54</v>
      </c>
      <c r="B23" s="51">
        <v>1</v>
      </c>
      <c r="C23" s="51" t="s">
        <v>55</v>
      </c>
      <c r="D23" s="51">
        <f t="shared" ref="D23:D38" si="0">E23/B23</f>
        <v>382.58</v>
      </c>
      <c r="E23" s="51">
        <v>382.58</v>
      </c>
    </row>
    <row r="24" spans="1:5" s="43" customFormat="1" x14ac:dyDescent="0.25">
      <c r="A24" s="45" t="s">
        <v>56</v>
      </c>
      <c r="B24" s="51">
        <v>0.03</v>
      </c>
      <c r="C24" s="51" t="s">
        <v>57</v>
      </c>
      <c r="D24" s="51">
        <f t="shared" si="0"/>
        <v>30134.333333333332</v>
      </c>
      <c r="E24" s="51">
        <v>904.03</v>
      </c>
    </row>
    <row r="25" spans="1:5" s="43" customFormat="1" ht="28.5" x14ac:dyDescent="0.25">
      <c r="A25" s="56" t="s">
        <v>58</v>
      </c>
      <c r="B25" s="60"/>
      <c r="C25" s="60"/>
      <c r="D25" s="51"/>
      <c r="E25" s="60"/>
    </row>
    <row r="26" spans="1:5" s="43" customFormat="1" x14ac:dyDescent="0.25">
      <c r="A26" s="45" t="s">
        <v>59</v>
      </c>
      <c r="B26" s="51">
        <v>1</v>
      </c>
      <c r="C26" s="51" t="s">
        <v>60</v>
      </c>
      <c r="D26" s="51">
        <f t="shared" si="0"/>
        <v>243.73</v>
      </c>
      <c r="E26" s="51">
        <v>243.73</v>
      </c>
    </row>
    <row r="27" spans="1:5" s="43" customFormat="1" x14ac:dyDescent="0.25">
      <c r="A27" s="45" t="s">
        <v>61</v>
      </c>
      <c r="B27" s="51">
        <v>1</v>
      </c>
      <c r="C27" s="51" t="s">
        <v>60</v>
      </c>
      <c r="D27" s="51">
        <f t="shared" si="0"/>
        <v>2948.09</v>
      </c>
      <c r="E27" s="51">
        <v>2948.09</v>
      </c>
    </row>
    <row r="28" spans="1:5" s="43" customFormat="1" ht="30" x14ac:dyDescent="0.25">
      <c r="A28" s="45" t="s">
        <v>62</v>
      </c>
      <c r="B28" s="51">
        <v>0.01</v>
      </c>
      <c r="C28" s="51" t="s">
        <v>63</v>
      </c>
      <c r="D28" s="51">
        <f t="shared" si="0"/>
        <v>34639</v>
      </c>
      <c r="E28" s="51">
        <v>346.39</v>
      </c>
    </row>
    <row r="29" spans="1:5" s="43" customFormat="1" ht="30" x14ac:dyDescent="0.25">
      <c r="A29" s="45" t="s">
        <v>52</v>
      </c>
      <c r="B29" s="51" t="s">
        <v>90</v>
      </c>
      <c r="C29" s="51" t="s">
        <v>53</v>
      </c>
      <c r="D29" s="51">
        <f>E29</f>
        <v>1502.76</v>
      </c>
      <c r="E29" s="51">
        <v>1502.76</v>
      </c>
    </row>
    <row r="30" spans="1:5" s="43" customFormat="1" x14ac:dyDescent="0.25">
      <c r="A30" s="45" t="s">
        <v>64</v>
      </c>
      <c r="B30" s="51">
        <v>0.25</v>
      </c>
      <c r="C30" s="51" t="s">
        <v>50</v>
      </c>
      <c r="D30" s="51">
        <f t="shared" si="0"/>
        <v>260.92</v>
      </c>
      <c r="E30" s="51">
        <v>65.23</v>
      </c>
    </row>
    <row r="31" spans="1:5" s="43" customFormat="1" ht="30" x14ac:dyDescent="0.25">
      <c r="A31" s="45" t="s">
        <v>65</v>
      </c>
      <c r="B31" s="51">
        <v>0.01</v>
      </c>
      <c r="C31" s="51" t="s">
        <v>66</v>
      </c>
      <c r="D31" s="51">
        <f t="shared" si="0"/>
        <v>64261</v>
      </c>
      <c r="E31" s="51">
        <v>642.61</v>
      </c>
    </row>
    <row r="32" spans="1:5" s="43" customFormat="1" ht="30" x14ac:dyDescent="0.25">
      <c r="A32" s="45" t="s">
        <v>67</v>
      </c>
      <c r="B32" s="51">
        <v>0.02</v>
      </c>
      <c r="C32" s="51" t="s">
        <v>66</v>
      </c>
      <c r="D32" s="51">
        <f t="shared" si="0"/>
        <v>27733.499999999996</v>
      </c>
      <c r="E32" s="51">
        <v>554.66999999999996</v>
      </c>
    </row>
    <row r="33" spans="1:5" s="43" customFormat="1" x14ac:dyDescent="0.25">
      <c r="A33" s="45" t="s">
        <v>68</v>
      </c>
      <c r="B33" s="51">
        <v>0.02</v>
      </c>
      <c r="C33" s="51" t="s">
        <v>66</v>
      </c>
      <c r="D33" s="51">
        <f t="shared" si="0"/>
        <v>53714.5</v>
      </c>
      <c r="E33" s="51">
        <v>1074.29</v>
      </c>
    </row>
    <row r="34" spans="1:5" s="43" customFormat="1" ht="28.5" x14ac:dyDescent="0.25">
      <c r="A34" s="56" t="s">
        <v>58</v>
      </c>
      <c r="B34" s="60"/>
      <c r="C34" s="60"/>
      <c r="D34" s="51"/>
      <c r="E34" s="60"/>
    </row>
    <row r="35" spans="1:5" s="43" customFormat="1" ht="22.5" customHeight="1" x14ac:dyDescent="0.25">
      <c r="A35" s="45" t="s">
        <v>69</v>
      </c>
      <c r="B35" s="51" t="s">
        <v>91</v>
      </c>
      <c r="C35" s="51" t="s">
        <v>53</v>
      </c>
      <c r="D35" s="51">
        <f>E35</f>
        <v>357.09</v>
      </c>
      <c r="E35" s="51">
        <v>357.09</v>
      </c>
    </row>
    <row r="36" spans="1:5" s="43" customFormat="1" x14ac:dyDescent="0.25">
      <c r="A36" s="45" t="s">
        <v>70</v>
      </c>
      <c r="B36" s="51">
        <v>0.02</v>
      </c>
      <c r="C36" s="51" t="s">
        <v>71</v>
      </c>
      <c r="D36" s="51">
        <f t="shared" si="0"/>
        <v>30388</v>
      </c>
      <c r="E36" s="51">
        <v>607.76</v>
      </c>
    </row>
    <row r="37" spans="1:5" s="43" customFormat="1" x14ac:dyDescent="0.25">
      <c r="A37" s="45" t="s">
        <v>72</v>
      </c>
      <c r="B37" s="51">
        <v>0.04</v>
      </c>
      <c r="C37" s="51" t="s">
        <v>71</v>
      </c>
      <c r="D37" s="51">
        <f t="shared" si="0"/>
        <v>36586.75</v>
      </c>
      <c r="E37" s="51">
        <v>1463.47</v>
      </c>
    </row>
    <row r="38" spans="1:5" s="43" customFormat="1" x14ac:dyDescent="0.25">
      <c r="A38" s="45" t="s">
        <v>73</v>
      </c>
      <c r="B38" s="51">
        <v>0.01</v>
      </c>
      <c r="C38" s="51" t="s">
        <v>71</v>
      </c>
      <c r="D38" s="51">
        <f t="shared" si="0"/>
        <v>27630</v>
      </c>
      <c r="E38" s="51">
        <v>276.3</v>
      </c>
    </row>
    <row r="39" spans="1:5" s="43" customFormat="1" ht="28.5" x14ac:dyDescent="0.25">
      <c r="A39" s="56" t="s">
        <v>74</v>
      </c>
      <c r="B39" s="60"/>
      <c r="C39" s="60"/>
      <c r="D39" s="51"/>
      <c r="E39" s="60"/>
    </row>
    <row r="40" spans="1:5" s="43" customFormat="1" ht="30" x14ac:dyDescent="0.25">
      <c r="A40" s="45" t="s">
        <v>75</v>
      </c>
      <c r="B40" s="51" t="s">
        <v>88</v>
      </c>
      <c r="C40" s="51" t="s">
        <v>47</v>
      </c>
      <c r="D40" s="51">
        <f>E40</f>
        <v>134.44</v>
      </c>
      <c r="E40" s="51">
        <v>134.44</v>
      </c>
    </row>
    <row r="41" spans="1:5" s="49" customFormat="1" ht="14.25" x14ac:dyDescent="0.2">
      <c r="A41" s="47" t="s">
        <v>83</v>
      </c>
      <c r="B41" s="48"/>
      <c r="C41" s="48"/>
      <c r="D41" s="48"/>
      <c r="E41" s="48"/>
    </row>
    <row r="42" spans="1:5" s="49" customFormat="1" x14ac:dyDescent="0.2">
      <c r="A42" s="50" t="s">
        <v>84</v>
      </c>
      <c r="B42" s="51" t="s">
        <v>85</v>
      </c>
      <c r="C42" s="51" t="s">
        <v>47</v>
      </c>
      <c r="D42" s="51">
        <f>E42</f>
        <v>2465.8439999999996</v>
      </c>
      <c r="E42" s="51">
        <f>SUM(E17:E40)*15%</f>
        <v>2465.8439999999996</v>
      </c>
    </row>
    <row r="43" spans="1:5" s="43" customFormat="1" x14ac:dyDescent="0.25">
      <c r="A43" s="57" t="s">
        <v>76</v>
      </c>
      <c r="B43" s="58"/>
      <c r="C43" s="58"/>
      <c r="D43" s="58"/>
      <c r="E43" s="59">
        <f>SUM(E17:E42)</f>
        <v>18904.804</v>
      </c>
    </row>
    <row r="44" spans="1:5" s="43" customFormat="1" x14ac:dyDescent="0.25">
      <c r="A44" s="102"/>
      <c r="B44" s="102"/>
      <c r="C44" s="102"/>
      <c r="D44" s="102"/>
      <c r="E44" s="102"/>
    </row>
    <row r="45" spans="1:5" s="43" customFormat="1" x14ac:dyDescent="0.25">
      <c r="A45" s="102"/>
      <c r="B45" s="102"/>
      <c r="C45" s="102"/>
      <c r="D45" s="102"/>
      <c r="E45" s="102"/>
    </row>
    <row r="46" spans="1:5" s="43" customFormat="1" ht="39.75" customHeight="1" x14ac:dyDescent="0.25">
      <c r="A46" s="103" t="s">
        <v>92</v>
      </c>
      <c r="B46" s="103"/>
      <c r="C46" s="103"/>
      <c r="D46" s="103"/>
      <c r="E46" s="103"/>
    </row>
    <row r="47" spans="1:5" s="43" customFormat="1" ht="27.75" customHeight="1" x14ac:dyDescent="0.25">
      <c r="A47" s="103" t="s">
        <v>77</v>
      </c>
      <c r="B47" s="103"/>
      <c r="C47" s="103"/>
      <c r="D47" s="103"/>
      <c r="E47" s="103"/>
    </row>
    <row r="48" spans="1:5" s="43" customFormat="1" ht="24" customHeight="1" x14ac:dyDescent="0.25">
      <c r="A48" s="103" t="s">
        <v>78</v>
      </c>
      <c r="B48" s="103"/>
      <c r="C48" s="103"/>
      <c r="D48" s="103"/>
      <c r="E48" s="103"/>
    </row>
    <row r="49" spans="1:5" s="43" customFormat="1" ht="30.75" customHeight="1" x14ac:dyDescent="0.25">
      <c r="A49" s="103" t="s">
        <v>79</v>
      </c>
      <c r="B49" s="103"/>
      <c r="C49" s="103"/>
      <c r="D49" s="103"/>
      <c r="E49" s="103"/>
    </row>
    <row r="50" spans="1:5" s="43" customFormat="1" x14ac:dyDescent="0.25">
      <c r="A50" s="102"/>
      <c r="B50" s="102"/>
      <c r="C50" s="102"/>
      <c r="D50" s="102"/>
      <c r="E50" s="102"/>
    </row>
    <row r="51" spans="1:5" s="43" customFormat="1" ht="24.75" customHeight="1" x14ac:dyDescent="0.25">
      <c r="B51" s="103"/>
      <c r="C51" s="103"/>
      <c r="D51" s="103"/>
      <c r="E51" s="103"/>
    </row>
    <row r="52" spans="1:5" s="43" customFormat="1" ht="18.75" customHeight="1" x14ac:dyDescent="0.25">
      <c r="A52" s="102" t="s">
        <v>80</v>
      </c>
      <c r="B52" s="102"/>
      <c r="C52" s="102"/>
      <c r="D52" s="102"/>
      <c r="E52" s="102"/>
    </row>
    <row r="53" spans="1:5" s="43" customFormat="1" ht="15.75" customHeight="1" x14ac:dyDescent="0.25">
      <c r="A53" s="102" t="s">
        <v>87</v>
      </c>
      <c r="B53" s="102"/>
      <c r="C53" s="102"/>
      <c r="D53" s="102"/>
      <c r="E53" s="102"/>
    </row>
    <row r="54" spans="1:5" s="43" customFormat="1" ht="10.5" customHeight="1" x14ac:dyDescent="0.25">
      <c r="B54" s="102"/>
      <c r="C54" s="102"/>
      <c r="D54" s="102" t="s">
        <v>81</v>
      </c>
      <c r="E54" s="102"/>
    </row>
    <row r="55" spans="1:5" s="43" customFormat="1" x14ac:dyDescent="0.25">
      <c r="A55" s="102"/>
      <c r="B55" s="102"/>
      <c r="C55" s="102"/>
      <c r="D55" s="102"/>
      <c r="E55" s="102"/>
    </row>
    <row r="56" spans="1:5" s="43" customFormat="1" x14ac:dyDescent="0.25">
      <c r="A56" s="102" t="s">
        <v>82</v>
      </c>
      <c r="B56" s="102"/>
      <c r="C56" s="102"/>
      <c r="D56" s="102"/>
      <c r="E56" s="102"/>
    </row>
    <row r="57" spans="1:5" s="43" customFormat="1" ht="10.5" customHeight="1" x14ac:dyDescent="0.25">
      <c r="B57" s="102"/>
      <c r="C57" s="102"/>
      <c r="D57" s="102" t="s">
        <v>81</v>
      </c>
      <c r="E57" s="102"/>
    </row>
    <row r="58" spans="1:5" s="43" customFormat="1" ht="11.25" customHeight="1" x14ac:dyDescent="0.25">
      <c r="A58" s="102"/>
      <c r="B58" s="102"/>
      <c r="C58" s="102"/>
      <c r="D58" s="102"/>
      <c r="E58" s="102"/>
    </row>
  </sheetData>
  <mergeCells count="31">
    <mergeCell ref="A1:E1"/>
    <mergeCell ref="A2:E2"/>
    <mergeCell ref="B3:E3"/>
    <mergeCell ref="B51:E51"/>
    <mergeCell ref="A52:E52"/>
    <mergeCell ref="A6:D6"/>
    <mergeCell ref="A7:E7"/>
    <mergeCell ref="A8:E8"/>
    <mergeCell ref="A9:E9"/>
    <mergeCell ref="A10:E10"/>
    <mergeCell ref="A46:E46"/>
    <mergeCell ref="A47:E47"/>
    <mergeCell ref="A48:E48"/>
    <mergeCell ref="A49:E49"/>
    <mergeCell ref="A50:E50"/>
    <mergeCell ref="A5:E5"/>
    <mergeCell ref="A4:E4"/>
    <mergeCell ref="A58:E58"/>
    <mergeCell ref="B54:C54"/>
    <mergeCell ref="D54:E54"/>
    <mergeCell ref="A55:E55"/>
    <mergeCell ref="A56:E56"/>
    <mergeCell ref="B57:C57"/>
    <mergeCell ref="D57:E57"/>
    <mergeCell ref="A11:E11"/>
    <mergeCell ref="A12:E12"/>
    <mergeCell ref="A13:E13"/>
    <mergeCell ref="A14:E14"/>
    <mergeCell ref="A53:E53"/>
    <mergeCell ref="A44:E44"/>
    <mergeCell ref="A45:E45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6" workbookViewId="0">
      <selection activeCell="H14" sqref="H1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93" t="s">
        <v>160</v>
      </c>
      <c r="B1" s="93"/>
      <c r="C1" s="93"/>
      <c r="D1" s="93"/>
      <c r="E1" s="93"/>
      <c r="F1" s="93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161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94" t="s">
        <v>0</v>
      </c>
      <c r="B5" s="94"/>
      <c r="C5" s="94"/>
      <c r="D5" s="94"/>
      <c r="E5" s="94"/>
      <c r="F5" s="94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36" t="s">
        <v>1</v>
      </c>
      <c r="B6" s="37">
        <v>2</v>
      </c>
      <c r="C6" s="36" t="s">
        <v>2</v>
      </c>
      <c r="D6" s="39">
        <v>611.1</v>
      </c>
      <c r="E6" s="36" t="s">
        <v>3</v>
      </c>
      <c r="F6" s="38">
        <v>585.79999999999995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95"/>
      <c r="R6" s="96"/>
      <c r="S6" s="14"/>
    </row>
    <row r="7" spans="1:19" s="17" customFormat="1" ht="32.25" customHeight="1" x14ac:dyDescent="0.25">
      <c r="A7" s="36" t="s">
        <v>4</v>
      </c>
      <c r="B7" s="37">
        <v>2</v>
      </c>
      <c r="C7" s="36" t="s">
        <v>5</v>
      </c>
      <c r="D7" s="39">
        <v>0</v>
      </c>
      <c r="E7" s="36" t="s">
        <v>6</v>
      </c>
      <c r="F7" s="38">
        <v>375.32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95"/>
      <c r="R7" s="97"/>
      <c r="S7" s="16"/>
    </row>
    <row r="8" spans="1:19" s="17" customFormat="1" ht="33.75" customHeight="1" x14ac:dyDescent="0.25">
      <c r="A8" s="53" t="s">
        <v>7</v>
      </c>
      <c r="B8" s="37">
        <v>12</v>
      </c>
      <c r="C8" s="36" t="s">
        <v>8</v>
      </c>
      <c r="D8" s="38">
        <v>55.3</v>
      </c>
      <c r="E8" s="36" t="s">
        <v>9</v>
      </c>
      <c r="F8" s="38">
        <v>156.5</v>
      </c>
      <c r="G8" s="6"/>
      <c r="H8" s="8"/>
      <c r="I8" s="9"/>
      <c r="J8" s="10"/>
      <c r="K8" s="52"/>
      <c r="L8" s="12"/>
      <c r="M8" s="12"/>
      <c r="N8" s="12"/>
      <c r="O8" s="12"/>
      <c r="P8" s="13"/>
      <c r="Q8" s="95"/>
      <c r="R8" s="96"/>
      <c r="S8" s="16"/>
    </row>
    <row r="9" spans="1:19" s="17" customFormat="1" ht="33.75" customHeight="1" x14ac:dyDescent="0.25">
      <c r="A9" s="18"/>
      <c r="B9" s="10"/>
      <c r="C9" s="7"/>
      <c r="D9" s="19"/>
      <c r="E9" s="20"/>
      <c r="F9" s="21"/>
      <c r="G9" s="6"/>
      <c r="H9" s="8"/>
      <c r="I9" s="9"/>
      <c r="J9" s="10"/>
      <c r="K9" s="52"/>
      <c r="L9" s="12"/>
      <c r="M9" s="12"/>
      <c r="N9" s="12"/>
      <c r="O9" s="12"/>
      <c r="P9" s="6"/>
      <c r="Q9" s="52"/>
      <c r="R9" s="53"/>
      <c r="S9" s="22"/>
    </row>
    <row r="10" spans="1:19" s="24" customFormat="1" ht="15" customHeight="1" thickBot="1" x14ac:dyDescent="0.3">
      <c r="A10" s="23"/>
      <c r="B10" s="23"/>
      <c r="C10" s="23"/>
      <c r="D10" s="23"/>
      <c r="E10" s="23"/>
      <c r="F10" s="54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4" customFormat="1" ht="30" customHeight="1" x14ac:dyDescent="0.25">
      <c r="A11" s="98" t="s">
        <v>10</v>
      </c>
      <c r="B11" s="99"/>
      <c r="C11" s="99"/>
      <c r="D11" s="99"/>
      <c r="E11" s="100"/>
      <c r="F11" s="25" t="s">
        <v>11</v>
      </c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</row>
    <row r="12" spans="1:19" s="33" customFormat="1" ht="30" customHeight="1" x14ac:dyDescent="0.25">
      <c r="A12" s="86" t="s">
        <v>12</v>
      </c>
      <c r="B12" s="87"/>
      <c r="C12" s="87"/>
      <c r="D12" s="87"/>
      <c r="E12" s="88"/>
      <c r="F12" s="31">
        <v>-12465.404</v>
      </c>
      <c r="G12" s="84"/>
    </row>
    <row r="13" spans="1:19" s="33" customFormat="1" ht="30" customHeight="1" x14ac:dyDescent="0.25">
      <c r="A13" s="86" t="s">
        <v>13</v>
      </c>
      <c r="B13" s="87"/>
      <c r="C13" s="87"/>
      <c r="D13" s="87"/>
      <c r="E13" s="88"/>
      <c r="F13" s="31">
        <v>3429.8600000000006</v>
      </c>
    </row>
    <row r="14" spans="1:19" s="33" customFormat="1" ht="30" customHeight="1" x14ac:dyDescent="0.25">
      <c r="A14" s="86" t="s">
        <v>14</v>
      </c>
      <c r="B14" s="87"/>
      <c r="C14" s="87"/>
      <c r="D14" s="87"/>
      <c r="E14" s="88"/>
      <c r="F14" s="34">
        <f>SUM(F15:F17)</f>
        <v>144733.21</v>
      </c>
    </row>
    <row r="15" spans="1:19" s="24" customFormat="1" ht="27.75" customHeight="1" x14ac:dyDescent="0.25">
      <c r="A15" s="89" t="s">
        <v>15</v>
      </c>
      <c r="B15" s="90"/>
      <c r="C15" s="90"/>
      <c r="D15" s="90"/>
      <c r="E15" s="91"/>
      <c r="F15" s="30">
        <v>144733.21</v>
      </c>
    </row>
    <row r="16" spans="1:19" s="24" customFormat="1" ht="24.75" hidden="1" customHeight="1" x14ac:dyDescent="0.25">
      <c r="A16" s="89" t="s">
        <v>16</v>
      </c>
      <c r="B16" s="90"/>
      <c r="C16" s="90"/>
      <c r="D16" s="90"/>
      <c r="E16" s="91"/>
      <c r="F16" s="30"/>
    </row>
    <row r="17" spans="1:19" s="24" customFormat="1" ht="30" hidden="1" customHeight="1" x14ac:dyDescent="0.25">
      <c r="A17" s="89" t="s">
        <v>17</v>
      </c>
      <c r="B17" s="90"/>
      <c r="C17" s="90"/>
      <c r="D17" s="90"/>
      <c r="E17" s="91"/>
      <c r="F17" s="30"/>
    </row>
    <row r="18" spans="1:19" s="33" customFormat="1" ht="30" customHeight="1" x14ac:dyDescent="0.25">
      <c r="A18" s="86" t="s">
        <v>18</v>
      </c>
      <c r="B18" s="87"/>
      <c r="C18" s="87"/>
      <c r="D18" s="87"/>
      <c r="E18" s="88"/>
      <c r="F18" s="34">
        <f>SUM(F19:F21)</f>
        <v>131692.23000000001</v>
      </c>
    </row>
    <row r="19" spans="1:19" s="24" customFormat="1" ht="27" customHeight="1" x14ac:dyDescent="0.25">
      <c r="A19" s="89" t="s">
        <v>15</v>
      </c>
      <c r="B19" s="90"/>
      <c r="C19" s="90"/>
      <c r="D19" s="90"/>
      <c r="E19" s="91"/>
      <c r="F19" s="30">
        <v>131692.23000000001</v>
      </c>
    </row>
    <row r="20" spans="1:19" s="24" customFormat="1" ht="0.75" hidden="1" customHeight="1" x14ac:dyDescent="0.25">
      <c r="A20" s="89" t="s">
        <v>16</v>
      </c>
      <c r="B20" s="90"/>
      <c r="C20" s="90"/>
      <c r="D20" s="90"/>
      <c r="E20" s="91"/>
      <c r="F20" s="30"/>
    </row>
    <row r="21" spans="1:19" s="27" customFormat="1" ht="30" hidden="1" customHeight="1" x14ac:dyDescent="0.2">
      <c r="A21" s="89" t="s">
        <v>17</v>
      </c>
      <c r="B21" s="90"/>
      <c r="C21" s="90"/>
      <c r="D21" s="90"/>
      <c r="E21" s="91"/>
      <c r="F21" s="30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</row>
    <row r="22" spans="1:19" s="35" customFormat="1" ht="30" customHeight="1" x14ac:dyDescent="0.25">
      <c r="A22" s="86" t="s">
        <v>19</v>
      </c>
      <c r="B22" s="87"/>
      <c r="C22" s="87"/>
      <c r="D22" s="87"/>
      <c r="E22" s="88"/>
      <c r="F22" s="34">
        <f>F12+F18</f>
        <v>119226.82600000002</v>
      </c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</row>
    <row r="23" spans="1:19" s="35" customFormat="1" ht="30" customHeight="1" x14ac:dyDescent="0.25">
      <c r="A23" s="86" t="s">
        <v>20</v>
      </c>
      <c r="B23" s="87"/>
      <c r="C23" s="87"/>
      <c r="D23" s="87"/>
      <c r="E23" s="88"/>
      <c r="F23" s="34">
        <f>акт21!E78</f>
        <v>230161.98899999997</v>
      </c>
      <c r="G23" s="84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</row>
    <row r="24" spans="1:19" s="35" customFormat="1" ht="30" customHeight="1" x14ac:dyDescent="0.25">
      <c r="A24" s="86" t="s">
        <v>27</v>
      </c>
      <c r="B24" s="87"/>
      <c r="C24" s="87"/>
      <c r="D24" s="87"/>
      <c r="E24" s="88"/>
      <c r="F24" s="34">
        <f>F22-F23</f>
        <v>-110935.16299999996</v>
      </c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</row>
    <row r="25" spans="1:19" s="35" customFormat="1" ht="30" customHeight="1" x14ac:dyDescent="0.25">
      <c r="A25" s="86" t="s">
        <v>21</v>
      </c>
      <c r="B25" s="87"/>
      <c r="C25" s="87"/>
      <c r="D25" s="87"/>
      <c r="E25" s="88"/>
      <c r="F25" s="31">
        <f>F13+F14-F18</f>
        <v>16470.839999999997</v>
      </c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</row>
    <row r="26" spans="1:19" s="27" customFormat="1" ht="11.45" customHeight="1" x14ac:dyDescent="0.25">
      <c r="A26" s="28"/>
      <c r="B26" s="28"/>
      <c r="C26" s="28"/>
      <c r="D26" s="28"/>
      <c r="E26" s="28"/>
      <c r="F26" s="28"/>
    </row>
    <row r="27" spans="1:19" s="29" customFormat="1" ht="64.5" customHeight="1" x14ac:dyDescent="0.2">
      <c r="A27" s="85" t="s">
        <v>22</v>
      </c>
      <c r="B27" s="85"/>
      <c r="C27" s="85"/>
      <c r="D27" s="85"/>
    </row>
    <row r="28" spans="1:19" s="1" customFormat="1" ht="21.75" hidden="1" customHeight="1" x14ac:dyDescent="0.25">
      <c r="A28" s="92" t="s">
        <v>162</v>
      </c>
      <c r="B28" s="92"/>
      <c r="C28" s="92"/>
      <c r="D28" s="92"/>
    </row>
    <row r="29" spans="1:19" s="1" customFormat="1" ht="22.5" customHeight="1" x14ac:dyDescent="0.25">
      <c r="A29" s="85" t="s">
        <v>24</v>
      </c>
      <c r="B29" s="85"/>
      <c r="C29" s="85"/>
      <c r="D29" s="85"/>
    </row>
    <row r="30" spans="1:19" s="1" customFormat="1" ht="22.5" customHeight="1" x14ac:dyDescent="0.25">
      <c r="A30" s="85" t="s">
        <v>25</v>
      </c>
      <c r="B30" s="85"/>
      <c r="C30" s="85"/>
      <c r="D30" s="2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0"/>
  <sheetViews>
    <sheetView topLeftCell="A66" workbookViewId="0">
      <selection activeCell="F72" sqref="F72"/>
    </sheetView>
  </sheetViews>
  <sheetFormatPr defaultColWidth="8.140625" defaultRowHeight="15" x14ac:dyDescent="0.25"/>
  <cols>
    <col min="1" max="1" width="59.5703125" style="55" customWidth="1"/>
    <col min="2" max="5" width="16.42578125" style="55" customWidth="1"/>
    <col min="6" max="6" width="9.42578125" style="55" bestFit="1" customWidth="1"/>
    <col min="7" max="255" width="8.140625" style="55"/>
    <col min="256" max="256" width="8.7109375" style="55" customWidth="1"/>
    <col min="257" max="257" width="31.5703125" style="55" customWidth="1"/>
    <col min="258" max="258" width="13.85546875" style="55" customWidth="1"/>
    <col min="259" max="259" width="19.140625" style="55" customWidth="1"/>
    <col min="260" max="260" width="17.5703125" style="55" customWidth="1"/>
    <col min="261" max="261" width="14.7109375" style="55" customWidth="1"/>
    <col min="262" max="511" width="8.140625" style="55"/>
    <col min="512" max="512" width="8.7109375" style="55" customWidth="1"/>
    <col min="513" max="513" width="31.5703125" style="55" customWidth="1"/>
    <col min="514" max="514" width="13.85546875" style="55" customWidth="1"/>
    <col min="515" max="515" width="19.140625" style="55" customWidth="1"/>
    <col min="516" max="516" width="17.5703125" style="55" customWidth="1"/>
    <col min="517" max="517" width="14.7109375" style="55" customWidth="1"/>
    <col min="518" max="767" width="8.140625" style="55"/>
    <col min="768" max="768" width="8.7109375" style="55" customWidth="1"/>
    <col min="769" max="769" width="31.5703125" style="55" customWidth="1"/>
    <col min="770" max="770" width="13.85546875" style="55" customWidth="1"/>
    <col min="771" max="771" width="19.140625" style="55" customWidth="1"/>
    <col min="772" max="772" width="17.5703125" style="55" customWidth="1"/>
    <col min="773" max="773" width="14.7109375" style="55" customWidth="1"/>
    <col min="774" max="1023" width="8.140625" style="55"/>
    <col min="1024" max="1024" width="8.7109375" style="55" customWidth="1"/>
    <col min="1025" max="1025" width="31.5703125" style="55" customWidth="1"/>
    <col min="1026" max="1026" width="13.85546875" style="55" customWidth="1"/>
    <col min="1027" max="1027" width="19.140625" style="55" customWidth="1"/>
    <col min="1028" max="1028" width="17.5703125" style="55" customWidth="1"/>
    <col min="1029" max="1029" width="14.7109375" style="55" customWidth="1"/>
    <col min="1030" max="1279" width="8.140625" style="55"/>
    <col min="1280" max="1280" width="8.7109375" style="55" customWidth="1"/>
    <col min="1281" max="1281" width="31.5703125" style="55" customWidth="1"/>
    <col min="1282" max="1282" width="13.85546875" style="55" customWidth="1"/>
    <col min="1283" max="1283" width="19.140625" style="55" customWidth="1"/>
    <col min="1284" max="1284" width="17.5703125" style="55" customWidth="1"/>
    <col min="1285" max="1285" width="14.7109375" style="55" customWidth="1"/>
    <col min="1286" max="1535" width="8.140625" style="55"/>
    <col min="1536" max="1536" width="8.7109375" style="55" customWidth="1"/>
    <col min="1537" max="1537" width="31.5703125" style="55" customWidth="1"/>
    <col min="1538" max="1538" width="13.85546875" style="55" customWidth="1"/>
    <col min="1539" max="1539" width="19.140625" style="55" customWidth="1"/>
    <col min="1540" max="1540" width="17.5703125" style="55" customWidth="1"/>
    <col min="1541" max="1541" width="14.7109375" style="55" customWidth="1"/>
    <col min="1542" max="1791" width="8.140625" style="55"/>
    <col min="1792" max="1792" width="8.7109375" style="55" customWidth="1"/>
    <col min="1793" max="1793" width="31.5703125" style="55" customWidth="1"/>
    <col min="1794" max="1794" width="13.85546875" style="55" customWidth="1"/>
    <col min="1795" max="1795" width="19.140625" style="55" customWidth="1"/>
    <col min="1796" max="1796" width="17.5703125" style="55" customWidth="1"/>
    <col min="1797" max="1797" width="14.7109375" style="55" customWidth="1"/>
    <col min="1798" max="2047" width="8.140625" style="55"/>
    <col min="2048" max="2048" width="8.7109375" style="55" customWidth="1"/>
    <col min="2049" max="2049" width="31.5703125" style="55" customWidth="1"/>
    <col min="2050" max="2050" width="13.85546875" style="55" customWidth="1"/>
    <col min="2051" max="2051" width="19.140625" style="55" customWidth="1"/>
    <col min="2052" max="2052" width="17.5703125" style="55" customWidth="1"/>
    <col min="2053" max="2053" width="14.7109375" style="55" customWidth="1"/>
    <col min="2054" max="2303" width="8.140625" style="55"/>
    <col min="2304" max="2304" width="8.7109375" style="55" customWidth="1"/>
    <col min="2305" max="2305" width="31.5703125" style="55" customWidth="1"/>
    <col min="2306" max="2306" width="13.85546875" style="55" customWidth="1"/>
    <col min="2307" max="2307" width="19.140625" style="55" customWidth="1"/>
    <col min="2308" max="2308" width="17.5703125" style="55" customWidth="1"/>
    <col min="2309" max="2309" width="14.7109375" style="55" customWidth="1"/>
    <col min="2310" max="2559" width="8.140625" style="55"/>
    <col min="2560" max="2560" width="8.7109375" style="55" customWidth="1"/>
    <col min="2561" max="2561" width="31.5703125" style="55" customWidth="1"/>
    <col min="2562" max="2562" width="13.85546875" style="55" customWidth="1"/>
    <col min="2563" max="2563" width="19.140625" style="55" customWidth="1"/>
    <col min="2564" max="2564" width="17.5703125" style="55" customWidth="1"/>
    <col min="2565" max="2565" width="14.7109375" style="55" customWidth="1"/>
    <col min="2566" max="2815" width="8.140625" style="55"/>
    <col min="2816" max="2816" width="8.7109375" style="55" customWidth="1"/>
    <col min="2817" max="2817" width="31.5703125" style="55" customWidth="1"/>
    <col min="2818" max="2818" width="13.85546875" style="55" customWidth="1"/>
    <col min="2819" max="2819" width="19.140625" style="55" customWidth="1"/>
    <col min="2820" max="2820" width="17.5703125" style="55" customWidth="1"/>
    <col min="2821" max="2821" width="14.7109375" style="55" customWidth="1"/>
    <col min="2822" max="3071" width="8.140625" style="55"/>
    <col min="3072" max="3072" width="8.7109375" style="55" customWidth="1"/>
    <col min="3073" max="3073" width="31.5703125" style="55" customWidth="1"/>
    <col min="3074" max="3074" width="13.85546875" style="55" customWidth="1"/>
    <col min="3075" max="3075" width="19.140625" style="55" customWidth="1"/>
    <col min="3076" max="3076" width="17.5703125" style="55" customWidth="1"/>
    <col min="3077" max="3077" width="14.7109375" style="55" customWidth="1"/>
    <col min="3078" max="3327" width="8.140625" style="55"/>
    <col min="3328" max="3328" width="8.7109375" style="55" customWidth="1"/>
    <col min="3329" max="3329" width="31.5703125" style="55" customWidth="1"/>
    <col min="3330" max="3330" width="13.85546875" style="55" customWidth="1"/>
    <col min="3331" max="3331" width="19.140625" style="55" customWidth="1"/>
    <col min="3332" max="3332" width="17.5703125" style="55" customWidth="1"/>
    <col min="3333" max="3333" width="14.7109375" style="55" customWidth="1"/>
    <col min="3334" max="3583" width="8.140625" style="55"/>
    <col min="3584" max="3584" width="8.7109375" style="55" customWidth="1"/>
    <col min="3585" max="3585" width="31.5703125" style="55" customWidth="1"/>
    <col min="3586" max="3586" width="13.85546875" style="55" customWidth="1"/>
    <col min="3587" max="3587" width="19.140625" style="55" customWidth="1"/>
    <col min="3588" max="3588" width="17.5703125" style="55" customWidth="1"/>
    <col min="3589" max="3589" width="14.7109375" style="55" customWidth="1"/>
    <col min="3590" max="3839" width="8.140625" style="55"/>
    <col min="3840" max="3840" width="8.7109375" style="55" customWidth="1"/>
    <col min="3841" max="3841" width="31.5703125" style="55" customWidth="1"/>
    <col min="3842" max="3842" width="13.85546875" style="55" customWidth="1"/>
    <col min="3843" max="3843" width="19.140625" style="55" customWidth="1"/>
    <col min="3844" max="3844" width="17.5703125" style="55" customWidth="1"/>
    <col min="3845" max="3845" width="14.7109375" style="55" customWidth="1"/>
    <col min="3846" max="4095" width="8.140625" style="55"/>
    <col min="4096" max="4096" width="8.7109375" style="55" customWidth="1"/>
    <col min="4097" max="4097" width="31.5703125" style="55" customWidth="1"/>
    <col min="4098" max="4098" width="13.85546875" style="55" customWidth="1"/>
    <col min="4099" max="4099" width="19.140625" style="55" customWidth="1"/>
    <col min="4100" max="4100" width="17.5703125" style="55" customWidth="1"/>
    <col min="4101" max="4101" width="14.7109375" style="55" customWidth="1"/>
    <col min="4102" max="4351" width="8.140625" style="55"/>
    <col min="4352" max="4352" width="8.7109375" style="55" customWidth="1"/>
    <col min="4353" max="4353" width="31.5703125" style="55" customWidth="1"/>
    <col min="4354" max="4354" width="13.85546875" style="55" customWidth="1"/>
    <col min="4355" max="4355" width="19.140625" style="55" customWidth="1"/>
    <col min="4356" max="4356" width="17.5703125" style="55" customWidth="1"/>
    <col min="4357" max="4357" width="14.7109375" style="55" customWidth="1"/>
    <col min="4358" max="4607" width="8.140625" style="55"/>
    <col min="4608" max="4608" width="8.7109375" style="55" customWidth="1"/>
    <col min="4609" max="4609" width="31.5703125" style="55" customWidth="1"/>
    <col min="4610" max="4610" width="13.85546875" style="55" customWidth="1"/>
    <col min="4611" max="4611" width="19.140625" style="55" customWidth="1"/>
    <col min="4612" max="4612" width="17.5703125" style="55" customWidth="1"/>
    <col min="4613" max="4613" width="14.7109375" style="55" customWidth="1"/>
    <col min="4614" max="4863" width="8.140625" style="55"/>
    <col min="4864" max="4864" width="8.7109375" style="55" customWidth="1"/>
    <col min="4865" max="4865" width="31.5703125" style="55" customWidth="1"/>
    <col min="4866" max="4866" width="13.85546875" style="55" customWidth="1"/>
    <col min="4867" max="4867" width="19.140625" style="55" customWidth="1"/>
    <col min="4868" max="4868" width="17.5703125" style="55" customWidth="1"/>
    <col min="4869" max="4869" width="14.7109375" style="55" customWidth="1"/>
    <col min="4870" max="5119" width="8.140625" style="55"/>
    <col min="5120" max="5120" width="8.7109375" style="55" customWidth="1"/>
    <col min="5121" max="5121" width="31.5703125" style="55" customWidth="1"/>
    <col min="5122" max="5122" width="13.85546875" style="55" customWidth="1"/>
    <col min="5123" max="5123" width="19.140625" style="55" customWidth="1"/>
    <col min="5124" max="5124" width="17.5703125" style="55" customWidth="1"/>
    <col min="5125" max="5125" width="14.7109375" style="55" customWidth="1"/>
    <col min="5126" max="5375" width="8.140625" style="55"/>
    <col min="5376" max="5376" width="8.7109375" style="55" customWidth="1"/>
    <col min="5377" max="5377" width="31.5703125" style="55" customWidth="1"/>
    <col min="5378" max="5378" width="13.85546875" style="55" customWidth="1"/>
    <col min="5379" max="5379" width="19.140625" style="55" customWidth="1"/>
    <col min="5380" max="5380" width="17.5703125" style="55" customWidth="1"/>
    <col min="5381" max="5381" width="14.7109375" style="55" customWidth="1"/>
    <col min="5382" max="5631" width="8.140625" style="55"/>
    <col min="5632" max="5632" width="8.7109375" style="55" customWidth="1"/>
    <col min="5633" max="5633" width="31.5703125" style="55" customWidth="1"/>
    <col min="5634" max="5634" width="13.85546875" style="55" customWidth="1"/>
    <col min="5635" max="5635" width="19.140625" style="55" customWidth="1"/>
    <col min="5636" max="5636" width="17.5703125" style="55" customWidth="1"/>
    <col min="5637" max="5637" width="14.7109375" style="55" customWidth="1"/>
    <col min="5638" max="5887" width="8.140625" style="55"/>
    <col min="5888" max="5888" width="8.7109375" style="55" customWidth="1"/>
    <col min="5889" max="5889" width="31.5703125" style="55" customWidth="1"/>
    <col min="5890" max="5890" width="13.85546875" style="55" customWidth="1"/>
    <col min="5891" max="5891" width="19.140625" style="55" customWidth="1"/>
    <col min="5892" max="5892" width="17.5703125" style="55" customWidth="1"/>
    <col min="5893" max="5893" width="14.7109375" style="55" customWidth="1"/>
    <col min="5894" max="6143" width="8.140625" style="55"/>
    <col min="6144" max="6144" width="8.7109375" style="55" customWidth="1"/>
    <col min="6145" max="6145" width="31.5703125" style="55" customWidth="1"/>
    <col min="6146" max="6146" width="13.85546875" style="55" customWidth="1"/>
    <col min="6147" max="6147" width="19.140625" style="55" customWidth="1"/>
    <col min="6148" max="6148" width="17.5703125" style="55" customWidth="1"/>
    <col min="6149" max="6149" width="14.7109375" style="55" customWidth="1"/>
    <col min="6150" max="6399" width="8.140625" style="55"/>
    <col min="6400" max="6400" width="8.7109375" style="55" customWidth="1"/>
    <col min="6401" max="6401" width="31.5703125" style="55" customWidth="1"/>
    <col min="6402" max="6402" width="13.85546875" style="55" customWidth="1"/>
    <col min="6403" max="6403" width="19.140625" style="55" customWidth="1"/>
    <col min="6404" max="6404" width="17.5703125" style="55" customWidth="1"/>
    <col min="6405" max="6405" width="14.7109375" style="55" customWidth="1"/>
    <col min="6406" max="6655" width="8.140625" style="55"/>
    <col min="6656" max="6656" width="8.7109375" style="55" customWidth="1"/>
    <col min="6657" max="6657" width="31.5703125" style="55" customWidth="1"/>
    <col min="6658" max="6658" width="13.85546875" style="55" customWidth="1"/>
    <col min="6659" max="6659" width="19.140625" style="55" customWidth="1"/>
    <col min="6660" max="6660" width="17.5703125" style="55" customWidth="1"/>
    <col min="6661" max="6661" width="14.7109375" style="55" customWidth="1"/>
    <col min="6662" max="6911" width="8.140625" style="55"/>
    <col min="6912" max="6912" width="8.7109375" style="55" customWidth="1"/>
    <col min="6913" max="6913" width="31.5703125" style="55" customWidth="1"/>
    <col min="6914" max="6914" width="13.85546875" style="55" customWidth="1"/>
    <col min="6915" max="6915" width="19.140625" style="55" customWidth="1"/>
    <col min="6916" max="6916" width="17.5703125" style="55" customWidth="1"/>
    <col min="6917" max="6917" width="14.7109375" style="55" customWidth="1"/>
    <col min="6918" max="7167" width="8.140625" style="55"/>
    <col min="7168" max="7168" width="8.7109375" style="55" customWidth="1"/>
    <col min="7169" max="7169" width="31.5703125" style="55" customWidth="1"/>
    <col min="7170" max="7170" width="13.85546875" style="55" customWidth="1"/>
    <col min="7171" max="7171" width="19.140625" style="55" customWidth="1"/>
    <col min="7172" max="7172" width="17.5703125" style="55" customWidth="1"/>
    <col min="7173" max="7173" width="14.7109375" style="55" customWidth="1"/>
    <col min="7174" max="7423" width="8.140625" style="55"/>
    <col min="7424" max="7424" width="8.7109375" style="55" customWidth="1"/>
    <col min="7425" max="7425" width="31.5703125" style="55" customWidth="1"/>
    <col min="7426" max="7426" width="13.85546875" style="55" customWidth="1"/>
    <col min="7427" max="7427" width="19.140625" style="55" customWidth="1"/>
    <col min="7428" max="7428" width="17.5703125" style="55" customWidth="1"/>
    <col min="7429" max="7429" width="14.7109375" style="55" customWidth="1"/>
    <col min="7430" max="7679" width="8.140625" style="55"/>
    <col min="7680" max="7680" width="8.7109375" style="55" customWidth="1"/>
    <col min="7681" max="7681" width="31.5703125" style="55" customWidth="1"/>
    <col min="7682" max="7682" width="13.85546875" style="55" customWidth="1"/>
    <col min="7683" max="7683" width="19.140625" style="55" customWidth="1"/>
    <col min="7684" max="7684" width="17.5703125" style="55" customWidth="1"/>
    <col min="7685" max="7685" width="14.7109375" style="55" customWidth="1"/>
    <col min="7686" max="7935" width="8.140625" style="55"/>
    <col min="7936" max="7936" width="8.7109375" style="55" customWidth="1"/>
    <col min="7937" max="7937" width="31.5703125" style="55" customWidth="1"/>
    <col min="7938" max="7938" width="13.85546875" style="55" customWidth="1"/>
    <col min="7939" max="7939" width="19.140625" style="55" customWidth="1"/>
    <col min="7940" max="7940" width="17.5703125" style="55" customWidth="1"/>
    <col min="7941" max="7941" width="14.7109375" style="55" customWidth="1"/>
    <col min="7942" max="8191" width="8.140625" style="55"/>
    <col min="8192" max="8192" width="8.7109375" style="55" customWidth="1"/>
    <col min="8193" max="8193" width="31.5703125" style="55" customWidth="1"/>
    <col min="8194" max="8194" width="13.85546875" style="55" customWidth="1"/>
    <col min="8195" max="8195" width="19.140625" style="55" customWidth="1"/>
    <col min="8196" max="8196" width="17.5703125" style="55" customWidth="1"/>
    <col min="8197" max="8197" width="14.7109375" style="55" customWidth="1"/>
    <col min="8198" max="8447" width="8.140625" style="55"/>
    <col min="8448" max="8448" width="8.7109375" style="55" customWidth="1"/>
    <col min="8449" max="8449" width="31.5703125" style="55" customWidth="1"/>
    <col min="8450" max="8450" width="13.85546875" style="55" customWidth="1"/>
    <col min="8451" max="8451" width="19.140625" style="55" customWidth="1"/>
    <col min="8452" max="8452" width="17.5703125" style="55" customWidth="1"/>
    <col min="8453" max="8453" width="14.7109375" style="55" customWidth="1"/>
    <col min="8454" max="8703" width="8.140625" style="55"/>
    <col min="8704" max="8704" width="8.7109375" style="55" customWidth="1"/>
    <col min="8705" max="8705" width="31.5703125" style="55" customWidth="1"/>
    <col min="8706" max="8706" width="13.85546875" style="55" customWidth="1"/>
    <col min="8707" max="8707" width="19.140625" style="55" customWidth="1"/>
    <col min="8708" max="8708" width="17.5703125" style="55" customWidth="1"/>
    <col min="8709" max="8709" width="14.7109375" style="55" customWidth="1"/>
    <col min="8710" max="8959" width="8.140625" style="55"/>
    <col min="8960" max="8960" width="8.7109375" style="55" customWidth="1"/>
    <col min="8961" max="8961" width="31.5703125" style="55" customWidth="1"/>
    <col min="8962" max="8962" width="13.85546875" style="55" customWidth="1"/>
    <col min="8963" max="8963" width="19.140625" style="55" customWidth="1"/>
    <col min="8964" max="8964" width="17.5703125" style="55" customWidth="1"/>
    <col min="8965" max="8965" width="14.7109375" style="55" customWidth="1"/>
    <col min="8966" max="9215" width="8.140625" style="55"/>
    <col min="9216" max="9216" width="8.7109375" style="55" customWidth="1"/>
    <col min="9217" max="9217" width="31.5703125" style="55" customWidth="1"/>
    <col min="9218" max="9218" width="13.85546875" style="55" customWidth="1"/>
    <col min="9219" max="9219" width="19.140625" style="55" customWidth="1"/>
    <col min="9220" max="9220" width="17.5703125" style="55" customWidth="1"/>
    <col min="9221" max="9221" width="14.7109375" style="55" customWidth="1"/>
    <col min="9222" max="9471" width="8.140625" style="55"/>
    <col min="9472" max="9472" width="8.7109375" style="55" customWidth="1"/>
    <col min="9473" max="9473" width="31.5703125" style="55" customWidth="1"/>
    <col min="9474" max="9474" width="13.85546875" style="55" customWidth="1"/>
    <col min="9475" max="9475" width="19.140625" style="55" customWidth="1"/>
    <col min="9476" max="9476" width="17.5703125" style="55" customWidth="1"/>
    <col min="9477" max="9477" width="14.7109375" style="55" customWidth="1"/>
    <col min="9478" max="9727" width="8.140625" style="55"/>
    <col min="9728" max="9728" width="8.7109375" style="55" customWidth="1"/>
    <col min="9729" max="9729" width="31.5703125" style="55" customWidth="1"/>
    <col min="9730" max="9730" width="13.85546875" style="55" customWidth="1"/>
    <col min="9731" max="9731" width="19.140625" style="55" customWidth="1"/>
    <col min="9732" max="9732" width="17.5703125" style="55" customWidth="1"/>
    <col min="9733" max="9733" width="14.7109375" style="55" customWidth="1"/>
    <col min="9734" max="9983" width="8.140625" style="55"/>
    <col min="9984" max="9984" width="8.7109375" style="55" customWidth="1"/>
    <col min="9985" max="9985" width="31.5703125" style="55" customWidth="1"/>
    <col min="9986" max="9986" width="13.85546875" style="55" customWidth="1"/>
    <col min="9987" max="9987" width="19.140625" style="55" customWidth="1"/>
    <col min="9988" max="9988" width="17.5703125" style="55" customWidth="1"/>
    <col min="9989" max="9989" width="14.7109375" style="55" customWidth="1"/>
    <col min="9990" max="10239" width="8.140625" style="55"/>
    <col min="10240" max="10240" width="8.7109375" style="55" customWidth="1"/>
    <col min="10241" max="10241" width="31.5703125" style="55" customWidth="1"/>
    <col min="10242" max="10242" width="13.85546875" style="55" customWidth="1"/>
    <col min="10243" max="10243" width="19.140625" style="55" customWidth="1"/>
    <col min="10244" max="10244" width="17.5703125" style="55" customWidth="1"/>
    <col min="10245" max="10245" width="14.7109375" style="55" customWidth="1"/>
    <col min="10246" max="10495" width="8.140625" style="55"/>
    <col min="10496" max="10496" width="8.7109375" style="55" customWidth="1"/>
    <col min="10497" max="10497" width="31.5703125" style="55" customWidth="1"/>
    <col min="10498" max="10498" width="13.85546875" style="55" customWidth="1"/>
    <col min="10499" max="10499" width="19.140625" style="55" customWidth="1"/>
    <col min="10500" max="10500" width="17.5703125" style="55" customWidth="1"/>
    <col min="10501" max="10501" width="14.7109375" style="55" customWidth="1"/>
    <col min="10502" max="10751" width="8.140625" style="55"/>
    <col min="10752" max="10752" width="8.7109375" style="55" customWidth="1"/>
    <col min="10753" max="10753" width="31.5703125" style="55" customWidth="1"/>
    <col min="10754" max="10754" width="13.85546875" style="55" customWidth="1"/>
    <col min="10755" max="10755" width="19.140625" style="55" customWidth="1"/>
    <col min="10756" max="10756" width="17.5703125" style="55" customWidth="1"/>
    <col min="10757" max="10757" width="14.7109375" style="55" customWidth="1"/>
    <col min="10758" max="11007" width="8.140625" style="55"/>
    <col min="11008" max="11008" width="8.7109375" style="55" customWidth="1"/>
    <col min="11009" max="11009" width="31.5703125" style="55" customWidth="1"/>
    <col min="11010" max="11010" width="13.85546875" style="55" customWidth="1"/>
    <col min="11011" max="11011" width="19.140625" style="55" customWidth="1"/>
    <col min="11012" max="11012" width="17.5703125" style="55" customWidth="1"/>
    <col min="11013" max="11013" width="14.7109375" style="55" customWidth="1"/>
    <col min="11014" max="11263" width="8.140625" style="55"/>
    <col min="11264" max="11264" width="8.7109375" style="55" customWidth="1"/>
    <col min="11265" max="11265" width="31.5703125" style="55" customWidth="1"/>
    <col min="11266" max="11266" width="13.85546875" style="55" customWidth="1"/>
    <col min="11267" max="11267" width="19.140625" style="55" customWidth="1"/>
    <col min="11268" max="11268" width="17.5703125" style="55" customWidth="1"/>
    <col min="11269" max="11269" width="14.7109375" style="55" customWidth="1"/>
    <col min="11270" max="11519" width="8.140625" style="55"/>
    <col min="11520" max="11520" width="8.7109375" style="55" customWidth="1"/>
    <col min="11521" max="11521" width="31.5703125" style="55" customWidth="1"/>
    <col min="11522" max="11522" width="13.85546875" style="55" customWidth="1"/>
    <col min="11523" max="11523" width="19.140625" style="55" customWidth="1"/>
    <col min="11524" max="11524" width="17.5703125" style="55" customWidth="1"/>
    <col min="11525" max="11525" width="14.7109375" style="55" customWidth="1"/>
    <col min="11526" max="11775" width="8.140625" style="55"/>
    <col min="11776" max="11776" width="8.7109375" style="55" customWidth="1"/>
    <col min="11777" max="11777" width="31.5703125" style="55" customWidth="1"/>
    <col min="11778" max="11778" width="13.85546875" style="55" customWidth="1"/>
    <col min="11779" max="11779" width="19.140625" style="55" customWidth="1"/>
    <col min="11780" max="11780" width="17.5703125" style="55" customWidth="1"/>
    <col min="11781" max="11781" width="14.7109375" style="55" customWidth="1"/>
    <col min="11782" max="12031" width="8.140625" style="55"/>
    <col min="12032" max="12032" width="8.7109375" style="55" customWidth="1"/>
    <col min="12033" max="12033" width="31.5703125" style="55" customWidth="1"/>
    <col min="12034" max="12034" width="13.85546875" style="55" customWidth="1"/>
    <col min="12035" max="12035" width="19.140625" style="55" customWidth="1"/>
    <col min="12036" max="12036" width="17.5703125" style="55" customWidth="1"/>
    <col min="12037" max="12037" width="14.7109375" style="55" customWidth="1"/>
    <col min="12038" max="12287" width="8.140625" style="55"/>
    <col min="12288" max="12288" width="8.7109375" style="55" customWidth="1"/>
    <col min="12289" max="12289" width="31.5703125" style="55" customWidth="1"/>
    <col min="12290" max="12290" width="13.85546875" style="55" customWidth="1"/>
    <col min="12291" max="12291" width="19.140625" style="55" customWidth="1"/>
    <col min="12292" max="12292" width="17.5703125" style="55" customWidth="1"/>
    <col min="12293" max="12293" width="14.7109375" style="55" customWidth="1"/>
    <col min="12294" max="12543" width="8.140625" style="55"/>
    <col min="12544" max="12544" width="8.7109375" style="55" customWidth="1"/>
    <col min="12545" max="12545" width="31.5703125" style="55" customWidth="1"/>
    <col min="12546" max="12546" width="13.85546875" style="55" customWidth="1"/>
    <col min="12547" max="12547" width="19.140625" style="55" customWidth="1"/>
    <col min="12548" max="12548" width="17.5703125" style="55" customWidth="1"/>
    <col min="12549" max="12549" width="14.7109375" style="55" customWidth="1"/>
    <col min="12550" max="12799" width="8.140625" style="55"/>
    <col min="12800" max="12800" width="8.7109375" style="55" customWidth="1"/>
    <col min="12801" max="12801" width="31.5703125" style="55" customWidth="1"/>
    <col min="12802" max="12802" width="13.85546875" style="55" customWidth="1"/>
    <col min="12803" max="12803" width="19.140625" style="55" customWidth="1"/>
    <col min="12804" max="12804" width="17.5703125" style="55" customWidth="1"/>
    <col min="12805" max="12805" width="14.7109375" style="55" customWidth="1"/>
    <col min="12806" max="13055" width="8.140625" style="55"/>
    <col min="13056" max="13056" width="8.7109375" style="55" customWidth="1"/>
    <col min="13057" max="13057" width="31.5703125" style="55" customWidth="1"/>
    <col min="13058" max="13058" width="13.85546875" style="55" customWidth="1"/>
    <col min="13059" max="13059" width="19.140625" style="55" customWidth="1"/>
    <col min="13060" max="13060" width="17.5703125" style="55" customWidth="1"/>
    <col min="13061" max="13061" width="14.7109375" style="55" customWidth="1"/>
    <col min="13062" max="13311" width="8.140625" style="55"/>
    <col min="13312" max="13312" width="8.7109375" style="55" customWidth="1"/>
    <col min="13313" max="13313" width="31.5703125" style="55" customWidth="1"/>
    <col min="13314" max="13314" width="13.85546875" style="55" customWidth="1"/>
    <col min="13315" max="13315" width="19.140625" style="55" customWidth="1"/>
    <col min="13316" max="13316" width="17.5703125" style="55" customWidth="1"/>
    <col min="13317" max="13317" width="14.7109375" style="55" customWidth="1"/>
    <col min="13318" max="13567" width="8.140625" style="55"/>
    <col min="13568" max="13568" width="8.7109375" style="55" customWidth="1"/>
    <col min="13569" max="13569" width="31.5703125" style="55" customWidth="1"/>
    <col min="13570" max="13570" width="13.85546875" style="55" customWidth="1"/>
    <col min="13571" max="13571" width="19.140625" style="55" customWidth="1"/>
    <col min="13572" max="13572" width="17.5703125" style="55" customWidth="1"/>
    <col min="13573" max="13573" width="14.7109375" style="55" customWidth="1"/>
    <col min="13574" max="13823" width="8.140625" style="55"/>
    <col min="13824" max="13824" width="8.7109375" style="55" customWidth="1"/>
    <col min="13825" max="13825" width="31.5703125" style="55" customWidth="1"/>
    <col min="13826" max="13826" width="13.85546875" style="55" customWidth="1"/>
    <col min="13827" max="13827" width="19.140625" style="55" customWidth="1"/>
    <col min="13828" max="13828" width="17.5703125" style="55" customWidth="1"/>
    <col min="13829" max="13829" width="14.7109375" style="55" customWidth="1"/>
    <col min="13830" max="14079" width="8.140625" style="55"/>
    <col min="14080" max="14080" width="8.7109375" style="55" customWidth="1"/>
    <col min="14081" max="14081" width="31.5703125" style="55" customWidth="1"/>
    <col min="14082" max="14082" width="13.85546875" style="55" customWidth="1"/>
    <col min="14083" max="14083" width="19.140625" style="55" customWidth="1"/>
    <col min="14084" max="14084" width="17.5703125" style="55" customWidth="1"/>
    <col min="14085" max="14085" width="14.7109375" style="55" customWidth="1"/>
    <col min="14086" max="14335" width="8.140625" style="55"/>
    <col min="14336" max="14336" width="8.7109375" style="55" customWidth="1"/>
    <col min="14337" max="14337" width="31.5703125" style="55" customWidth="1"/>
    <col min="14338" max="14338" width="13.85546875" style="55" customWidth="1"/>
    <col min="14339" max="14339" width="19.140625" style="55" customWidth="1"/>
    <col min="14340" max="14340" width="17.5703125" style="55" customWidth="1"/>
    <col min="14341" max="14341" width="14.7109375" style="55" customWidth="1"/>
    <col min="14342" max="14591" width="8.140625" style="55"/>
    <col min="14592" max="14592" width="8.7109375" style="55" customWidth="1"/>
    <col min="14593" max="14593" width="31.5703125" style="55" customWidth="1"/>
    <col min="14594" max="14594" width="13.85546875" style="55" customWidth="1"/>
    <col min="14595" max="14595" width="19.140625" style="55" customWidth="1"/>
    <col min="14596" max="14596" width="17.5703125" style="55" customWidth="1"/>
    <col min="14597" max="14597" width="14.7109375" style="55" customWidth="1"/>
    <col min="14598" max="14847" width="8.140625" style="55"/>
    <col min="14848" max="14848" width="8.7109375" style="55" customWidth="1"/>
    <col min="14849" max="14849" width="31.5703125" style="55" customWidth="1"/>
    <col min="14850" max="14850" width="13.85546875" style="55" customWidth="1"/>
    <col min="14851" max="14851" width="19.140625" style="55" customWidth="1"/>
    <col min="14852" max="14852" width="17.5703125" style="55" customWidth="1"/>
    <col min="14853" max="14853" width="14.7109375" style="55" customWidth="1"/>
    <col min="14854" max="15103" width="8.140625" style="55"/>
    <col min="15104" max="15104" width="8.7109375" style="55" customWidth="1"/>
    <col min="15105" max="15105" width="31.5703125" style="55" customWidth="1"/>
    <col min="15106" max="15106" width="13.85546875" style="55" customWidth="1"/>
    <col min="15107" max="15107" width="19.140625" style="55" customWidth="1"/>
    <col min="15108" max="15108" width="17.5703125" style="55" customWidth="1"/>
    <col min="15109" max="15109" width="14.7109375" style="55" customWidth="1"/>
    <col min="15110" max="15359" width="8.140625" style="55"/>
    <col min="15360" max="15360" width="8.7109375" style="55" customWidth="1"/>
    <col min="15361" max="15361" width="31.5703125" style="55" customWidth="1"/>
    <col min="15362" max="15362" width="13.85546875" style="55" customWidth="1"/>
    <col min="15363" max="15363" width="19.140625" style="55" customWidth="1"/>
    <col min="15364" max="15364" width="17.5703125" style="55" customWidth="1"/>
    <col min="15365" max="15365" width="14.7109375" style="55" customWidth="1"/>
    <col min="15366" max="15615" width="8.140625" style="55"/>
    <col min="15616" max="15616" width="8.7109375" style="55" customWidth="1"/>
    <col min="15617" max="15617" width="31.5703125" style="55" customWidth="1"/>
    <col min="15618" max="15618" width="13.85546875" style="55" customWidth="1"/>
    <col min="15619" max="15619" width="19.140625" style="55" customWidth="1"/>
    <col min="15620" max="15620" width="17.5703125" style="55" customWidth="1"/>
    <col min="15621" max="15621" width="14.7109375" style="55" customWidth="1"/>
    <col min="15622" max="15871" width="8.140625" style="55"/>
    <col min="15872" max="15872" width="8.7109375" style="55" customWidth="1"/>
    <col min="15873" max="15873" width="31.5703125" style="55" customWidth="1"/>
    <col min="15874" max="15874" width="13.85546875" style="55" customWidth="1"/>
    <col min="15875" max="15875" width="19.140625" style="55" customWidth="1"/>
    <col min="15876" max="15876" width="17.5703125" style="55" customWidth="1"/>
    <col min="15877" max="15877" width="14.7109375" style="55" customWidth="1"/>
    <col min="15878" max="16127" width="8.140625" style="55"/>
    <col min="16128" max="16128" width="8.7109375" style="55" customWidth="1"/>
    <col min="16129" max="16129" width="31.5703125" style="55" customWidth="1"/>
    <col min="16130" max="16130" width="13.85546875" style="55" customWidth="1"/>
    <col min="16131" max="16131" width="19.140625" style="55" customWidth="1"/>
    <col min="16132" max="16132" width="17.5703125" style="55" customWidth="1"/>
    <col min="16133" max="16133" width="14.7109375" style="55" customWidth="1"/>
    <col min="16134" max="16384" width="8.140625" style="55"/>
  </cols>
  <sheetData>
    <row r="1" spans="1:5" ht="23.25" hidden="1" customHeight="1" x14ac:dyDescent="0.25">
      <c r="A1" s="102"/>
      <c r="B1" s="102"/>
      <c r="C1" s="102"/>
      <c r="D1" s="102"/>
      <c r="E1" s="102"/>
    </row>
    <row r="2" spans="1:5" hidden="1" x14ac:dyDescent="0.25">
      <c r="A2" s="102" t="s">
        <v>29</v>
      </c>
      <c r="B2" s="102"/>
      <c r="C2" s="102"/>
      <c r="D2" s="102"/>
      <c r="E2" s="102"/>
    </row>
    <row r="3" spans="1:5" ht="15.75" customHeight="1" x14ac:dyDescent="0.25">
      <c r="A3" s="101" t="s">
        <v>86</v>
      </c>
      <c r="B3" s="101"/>
      <c r="C3" s="101"/>
      <c r="D3" s="101"/>
      <c r="E3" s="101"/>
    </row>
    <row r="4" spans="1:5" x14ac:dyDescent="0.25">
      <c r="A4" s="101" t="s">
        <v>30</v>
      </c>
      <c r="B4" s="101"/>
      <c r="C4" s="101"/>
      <c r="D4" s="101"/>
      <c r="E4" s="101"/>
    </row>
    <row r="5" spans="1:5" x14ac:dyDescent="0.25">
      <c r="A5" s="101" t="s">
        <v>31</v>
      </c>
      <c r="B5" s="101"/>
      <c r="C5" s="101"/>
      <c r="D5" s="101"/>
      <c r="E5" s="101"/>
    </row>
    <row r="6" spans="1:5" ht="26.25" customHeight="1" x14ac:dyDescent="0.25">
      <c r="A6" s="102" t="s">
        <v>32</v>
      </c>
      <c r="B6" s="102"/>
      <c r="C6" s="102"/>
      <c r="D6" s="102"/>
      <c r="E6" s="55" t="s">
        <v>93</v>
      </c>
    </row>
    <row r="7" spans="1:5" x14ac:dyDescent="0.25">
      <c r="A7" s="102"/>
      <c r="B7" s="102"/>
      <c r="C7" s="102"/>
      <c r="D7" s="102"/>
      <c r="E7" s="102"/>
    </row>
    <row r="8" spans="1:5" ht="28.5" customHeight="1" x14ac:dyDescent="0.25">
      <c r="A8" s="103" t="s">
        <v>34</v>
      </c>
      <c r="B8" s="103"/>
      <c r="C8" s="103"/>
      <c r="D8" s="103"/>
      <c r="E8" s="103"/>
    </row>
    <row r="9" spans="1:5" ht="29.25" customHeight="1" x14ac:dyDescent="0.25">
      <c r="A9" s="103" t="s">
        <v>35</v>
      </c>
      <c r="B9" s="103"/>
      <c r="C9" s="103"/>
      <c r="D9" s="103"/>
      <c r="E9" s="103"/>
    </row>
    <row r="10" spans="1:5" ht="30" customHeight="1" x14ac:dyDescent="0.25">
      <c r="A10" s="103" t="s">
        <v>36</v>
      </c>
      <c r="B10" s="103"/>
      <c r="C10" s="103"/>
      <c r="D10" s="103"/>
      <c r="E10" s="103"/>
    </row>
    <row r="11" spans="1:5" ht="30" customHeight="1" x14ac:dyDescent="0.25">
      <c r="A11" s="103" t="s">
        <v>37</v>
      </c>
      <c r="B11" s="103"/>
      <c r="C11" s="103"/>
      <c r="D11" s="103"/>
      <c r="E11" s="103"/>
    </row>
    <row r="12" spans="1:5" ht="29.25" customHeight="1" x14ac:dyDescent="0.25">
      <c r="A12" s="103" t="s">
        <v>38</v>
      </c>
      <c r="B12" s="103"/>
      <c r="C12" s="103"/>
      <c r="D12" s="103"/>
      <c r="E12" s="103"/>
    </row>
    <row r="13" spans="1:5" ht="28.5" customHeight="1" x14ac:dyDescent="0.25">
      <c r="A13" s="103" t="s">
        <v>39</v>
      </c>
      <c r="B13" s="103"/>
      <c r="C13" s="103"/>
      <c r="D13" s="103"/>
      <c r="E13" s="103"/>
    </row>
    <row r="14" spans="1:5" ht="15.75" customHeight="1" thickBot="1" x14ac:dyDescent="0.3">
      <c r="A14" s="102"/>
      <c r="B14" s="102"/>
      <c r="C14" s="102"/>
      <c r="D14" s="102"/>
      <c r="E14" s="102"/>
    </row>
    <row r="15" spans="1:5" ht="120.75" thickBot="1" x14ac:dyDescent="0.3">
      <c r="A15" s="63" t="s">
        <v>40</v>
      </c>
      <c r="B15" s="74" t="s">
        <v>43</v>
      </c>
      <c r="C15" s="72" t="s">
        <v>41</v>
      </c>
      <c r="D15" s="61" t="s">
        <v>42</v>
      </c>
      <c r="E15" s="61" t="s">
        <v>44</v>
      </c>
    </row>
    <row r="16" spans="1:5" x14ac:dyDescent="0.25">
      <c r="A16" s="107" t="s">
        <v>45</v>
      </c>
      <c r="B16" s="108"/>
      <c r="C16" s="108"/>
      <c r="D16" s="108"/>
      <c r="E16" s="73"/>
    </row>
    <row r="17" spans="1:5" ht="15" customHeight="1" x14ac:dyDescent="0.25">
      <c r="A17" s="75" t="s">
        <v>46</v>
      </c>
      <c r="B17" s="76" t="s">
        <v>85</v>
      </c>
      <c r="C17" s="77" t="s">
        <v>47</v>
      </c>
      <c r="D17" s="78">
        <v>0.14000000000000001</v>
      </c>
      <c r="E17" s="79">
        <v>1026.6500000000001</v>
      </c>
    </row>
    <row r="18" spans="1:5" ht="15" customHeight="1" x14ac:dyDescent="0.25">
      <c r="A18" s="104" t="s">
        <v>48</v>
      </c>
      <c r="B18" s="105"/>
      <c r="C18" s="105"/>
      <c r="D18" s="106"/>
      <c r="E18" s="80"/>
    </row>
    <row r="19" spans="1:5" ht="15" customHeight="1" x14ac:dyDescent="0.25">
      <c r="A19" s="75" t="s">
        <v>49</v>
      </c>
      <c r="B19" s="76" t="s">
        <v>89</v>
      </c>
      <c r="C19" s="77" t="s">
        <v>50</v>
      </c>
      <c r="D19" s="78">
        <f>E19</f>
        <v>44145.84</v>
      </c>
      <c r="E19" s="79">
        <v>44145.84</v>
      </c>
    </row>
    <row r="20" spans="1:5" ht="15" customHeight="1" x14ac:dyDescent="0.25">
      <c r="A20" s="104" t="s">
        <v>51</v>
      </c>
      <c r="B20" s="105"/>
      <c r="C20" s="105"/>
      <c r="D20" s="106"/>
      <c r="E20" s="80"/>
    </row>
    <row r="21" spans="1:5" x14ac:dyDescent="0.25">
      <c r="A21" s="75" t="s">
        <v>94</v>
      </c>
      <c r="B21" s="81">
        <v>1</v>
      </c>
      <c r="C21" s="77" t="s">
        <v>60</v>
      </c>
      <c r="D21" s="78">
        <f>E21/B21</f>
        <v>1286.55</v>
      </c>
      <c r="E21" s="79">
        <v>1286.55</v>
      </c>
    </row>
    <row r="22" spans="1:5" x14ac:dyDescent="0.25">
      <c r="A22" s="75" t="s">
        <v>95</v>
      </c>
      <c r="B22" s="81">
        <v>3</v>
      </c>
      <c r="C22" s="77" t="s">
        <v>60</v>
      </c>
      <c r="D22" s="78">
        <f t="shared" ref="D22:D30" si="0">E22/B22</f>
        <v>2000.2166666666665</v>
      </c>
      <c r="E22" s="79">
        <v>6000.65</v>
      </c>
    </row>
    <row r="23" spans="1:5" ht="30" x14ac:dyDescent="0.25">
      <c r="A23" s="75" t="s">
        <v>96</v>
      </c>
      <c r="B23" s="82">
        <v>2.5999999999999999E-2</v>
      </c>
      <c r="C23" s="77" t="s">
        <v>97</v>
      </c>
      <c r="D23" s="78">
        <f t="shared" si="0"/>
        <v>119591.15384615384</v>
      </c>
      <c r="E23" s="79">
        <v>3109.37</v>
      </c>
    </row>
    <row r="24" spans="1:5" x14ac:dyDescent="0.25">
      <c r="A24" s="75" t="s">
        <v>98</v>
      </c>
      <c r="B24" s="83">
        <v>0.7</v>
      </c>
      <c r="C24" s="77" t="s">
        <v>99</v>
      </c>
      <c r="D24" s="78">
        <f t="shared" si="0"/>
        <v>2956.457142857143</v>
      </c>
      <c r="E24" s="79">
        <v>2069.52</v>
      </c>
    </row>
    <row r="25" spans="1:5" x14ac:dyDescent="0.25">
      <c r="A25" s="75" t="s">
        <v>100</v>
      </c>
      <c r="B25" s="78">
        <v>0.01</v>
      </c>
      <c r="C25" s="77" t="s">
        <v>66</v>
      </c>
      <c r="D25" s="78">
        <f t="shared" si="0"/>
        <v>270603</v>
      </c>
      <c r="E25" s="79">
        <v>2706.03</v>
      </c>
    </row>
    <row r="26" spans="1:5" x14ac:dyDescent="0.25">
      <c r="A26" s="75" t="s">
        <v>101</v>
      </c>
      <c r="B26" s="82">
        <v>2.839</v>
      </c>
      <c r="C26" s="77" t="s">
        <v>102</v>
      </c>
      <c r="D26" s="78">
        <f t="shared" si="0"/>
        <v>208.48890454385347</v>
      </c>
      <c r="E26" s="79">
        <v>591.9</v>
      </c>
    </row>
    <row r="27" spans="1:5" x14ac:dyDescent="0.25">
      <c r="A27" s="75" t="s">
        <v>103</v>
      </c>
      <c r="B27" s="78">
        <v>0.01</v>
      </c>
      <c r="C27" s="77" t="s">
        <v>66</v>
      </c>
      <c r="D27" s="78">
        <f t="shared" si="0"/>
        <v>72644</v>
      </c>
      <c r="E27" s="79">
        <v>726.44</v>
      </c>
    </row>
    <row r="28" spans="1:5" ht="18" customHeight="1" x14ac:dyDescent="0.25">
      <c r="A28" s="75" t="s">
        <v>104</v>
      </c>
      <c r="B28" s="81">
        <v>1</v>
      </c>
      <c r="C28" s="77" t="s">
        <v>105</v>
      </c>
      <c r="D28" s="78">
        <f t="shared" si="0"/>
        <v>1298.3800000000001</v>
      </c>
      <c r="E28" s="79">
        <v>1298.3800000000001</v>
      </c>
    </row>
    <row r="29" spans="1:5" x14ac:dyDescent="0.25">
      <c r="A29" s="75" t="s">
        <v>106</v>
      </c>
      <c r="B29" s="81">
        <v>1</v>
      </c>
      <c r="C29" s="77" t="s">
        <v>60</v>
      </c>
      <c r="D29" s="78">
        <f t="shared" si="0"/>
        <v>747.24</v>
      </c>
      <c r="E29" s="79">
        <v>747.24</v>
      </c>
    </row>
    <row r="30" spans="1:5" x14ac:dyDescent="0.25">
      <c r="A30" s="75" t="s">
        <v>107</v>
      </c>
      <c r="B30" s="78">
        <v>0.02</v>
      </c>
      <c r="C30" s="77" t="s">
        <v>66</v>
      </c>
      <c r="D30" s="78">
        <f t="shared" si="0"/>
        <v>46210.5</v>
      </c>
      <c r="E30" s="79">
        <v>924.21</v>
      </c>
    </row>
    <row r="31" spans="1:5" x14ac:dyDescent="0.25">
      <c r="A31" s="75" t="s">
        <v>108</v>
      </c>
      <c r="B31" s="81">
        <v>3</v>
      </c>
      <c r="C31" s="77" t="s">
        <v>109</v>
      </c>
      <c r="D31" s="78">
        <f t="shared" ref="D31:D48" si="1">E31/B31</f>
        <v>98.493333333333339</v>
      </c>
      <c r="E31" s="79">
        <v>295.48</v>
      </c>
    </row>
    <row r="32" spans="1:5" x14ac:dyDescent="0.25">
      <c r="A32" s="75" t="s">
        <v>110</v>
      </c>
      <c r="B32" s="81">
        <v>1</v>
      </c>
      <c r="C32" s="77" t="s">
        <v>111</v>
      </c>
      <c r="D32" s="78">
        <f t="shared" si="1"/>
        <v>1005.22</v>
      </c>
      <c r="E32" s="79">
        <v>1005.22</v>
      </c>
    </row>
    <row r="33" spans="1:5" x14ac:dyDescent="0.25">
      <c r="A33" s="75" t="s">
        <v>112</v>
      </c>
      <c r="B33" s="81">
        <v>1</v>
      </c>
      <c r="C33" s="77" t="s">
        <v>113</v>
      </c>
      <c r="D33" s="78">
        <f t="shared" si="1"/>
        <v>828.19</v>
      </c>
      <c r="E33" s="79">
        <v>828.19</v>
      </c>
    </row>
    <row r="34" spans="1:5" ht="30" x14ac:dyDescent="0.25">
      <c r="A34" s="75" t="s">
        <v>114</v>
      </c>
      <c r="B34" s="83">
        <v>0.3</v>
      </c>
      <c r="C34" s="77" t="s">
        <v>53</v>
      </c>
      <c r="D34" s="78">
        <f t="shared" si="1"/>
        <v>4015.5000000000005</v>
      </c>
      <c r="E34" s="79">
        <v>1204.6500000000001</v>
      </c>
    </row>
    <row r="35" spans="1:5" x14ac:dyDescent="0.25">
      <c r="A35" s="75" t="s">
        <v>56</v>
      </c>
      <c r="B35" s="83">
        <v>0.1</v>
      </c>
      <c r="C35" s="77" t="s">
        <v>57</v>
      </c>
      <c r="D35" s="78">
        <f t="shared" si="1"/>
        <v>30142.799999999999</v>
      </c>
      <c r="E35" s="79">
        <v>3014.28</v>
      </c>
    </row>
    <row r="36" spans="1:5" x14ac:dyDescent="0.25">
      <c r="A36" s="75" t="s">
        <v>115</v>
      </c>
      <c r="B36" s="82">
        <v>0.58699999999999997</v>
      </c>
      <c r="C36" s="77" t="s">
        <v>53</v>
      </c>
      <c r="D36" s="78">
        <f t="shared" si="1"/>
        <v>1914.923339011925</v>
      </c>
      <c r="E36" s="79">
        <v>1124.06</v>
      </c>
    </row>
    <row r="37" spans="1:5" ht="30" x14ac:dyDescent="0.25">
      <c r="A37" s="75" t="s">
        <v>144</v>
      </c>
      <c r="B37" s="82">
        <v>0.58699999999999997</v>
      </c>
      <c r="C37" s="77" t="s">
        <v>53</v>
      </c>
      <c r="D37" s="78">
        <f>E37/B37</f>
        <v>2005.383304940375</v>
      </c>
      <c r="E37" s="79">
        <v>1177.1600000000001</v>
      </c>
    </row>
    <row r="38" spans="1:5" x14ac:dyDescent="0.25">
      <c r="A38" s="75" t="s">
        <v>116</v>
      </c>
      <c r="B38" s="81">
        <v>1</v>
      </c>
      <c r="C38" s="77" t="s">
        <v>111</v>
      </c>
      <c r="D38" s="78">
        <f t="shared" si="1"/>
        <v>611.75</v>
      </c>
      <c r="E38" s="79">
        <v>611.75</v>
      </c>
    </row>
    <row r="39" spans="1:5" x14ac:dyDescent="0.25">
      <c r="A39" s="75" t="s">
        <v>117</v>
      </c>
      <c r="B39" s="81">
        <v>5</v>
      </c>
      <c r="C39" s="77" t="s">
        <v>118</v>
      </c>
      <c r="D39" s="78">
        <f t="shared" si="1"/>
        <v>524.96</v>
      </c>
      <c r="E39" s="79">
        <v>2624.8</v>
      </c>
    </row>
    <row r="40" spans="1:5" x14ac:dyDescent="0.25">
      <c r="A40" s="75" t="s">
        <v>119</v>
      </c>
      <c r="B40" s="83">
        <v>4.5</v>
      </c>
      <c r="C40" s="77" t="s">
        <v>120</v>
      </c>
      <c r="D40" s="78">
        <f t="shared" si="1"/>
        <v>121.32666666666667</v>
      </c>
      <c r="E40" s="79">
        <v>545.97</v>
      </c>
    </row>
    <row r="41" spans="1:5" ht="30" x14ac:dyDescent="0.25">
      <c r="A41" s="75" t="s">
        <v>121</v>
      </c>
      <c r="B41" s="81">
        <v>3</v>
      </c>
      <c r="C41" s="77" t="s">
        <v>122</v>
      </c>
      <c r="D41" s="78">
        <f t="shared" si="1"/>
        <v>253.75666666666666</v>
      </c>
      <c r="E41" s="79">
        <v>761.27</v>
      </c>
    </row>
    <row r="42" spans="1:5" x14ac:dyDescent="0.25">
      <c r="A42" s="75" t="s">
        <v>123</v>
      </c>
      <c r="B42" s="81">
        <v>1</v>
      </c>
      <c r="C42" s="77" t="s">
        <v>111</v>
      </c>
      <c r="D42" s="78">
        <f t="shared" si="1"/>
        <v>1507.82</v>
      </c>
      <c r="E42" s="79">
        <v>1507.82</v>
      </c>
    </row>
    <row r="43" spans="1:5" x14ac:dyDescent="0.25">
      <c r="A43" s="75" t="s">
        <v>124</v>
      </c>
      <c r="B43" s="81">
        <v>3</v>
      </c>
      <c r="C43" s="77" t="s">
        <v>109</v>
      </c>
      <c r="D43" s="78">
        <f t="shared" si="1"/>
        <v>78.88333333333334</v>
      </c>
      <c r="E43" s="79">
        <v>236.65</v>
      </c>
    </row>
    <row r="44" spans="1:5" x14ac:dyDescent="0.25">
      <c r="A44" s="75" t="s">
        <v>125</v>
      </c>
      <c r="B44" s="81">
        <v>1</v>
      </c>
      <c r="C44" s="77" t="s">
        <v>60</v>
      </c>
      <c r="D44" s="78">
        <f t="shared" si="1"/>
        <v>4474.1099999999997</v>
      </c>
      <c r="E44" s="79">
        <v>4474.1099999999997</v>
      </c>
    </row>
    <row r="45" spans="1:5" x14ac:dyDescent="0.25">
      <c r="A45" s="75" t="s">
        <v>126</v>
      </c>
      <c r="B45" s="81">
        <v>1</v>
      </c>
      <c r="C45" s="77" t="s">
        <v>111</v>
      </c>
      <c r="D45" s="78">
        <f t="shared" si="1"/>
        <v>3649.47</v>
      </c>
      <c r="E45" s="79">
        <v>3649.47</v>
      </c>
    </row>
    <row r="46" spans="1:5" ht="30" x14ac:dyDescent="0.25">
      <c r="A46" s="75" t="s">
        <v>127</v>
      </c>
      <c r="B46" s="81">
        <v>1</v>
      </c>
      <c r="C46" s="77" t="s">
        <v>128</v>
      </c>
      <c r="D46" s="78">
        <f t="shared" si="1"/>
        <v>857.06</v>
      </c>
      <c r="E46" s="79">
        <v>857.06</v>
      </c>
    </row>
    <row r="47" spans="1:5" x14ac:dyDescent="0.25">
      <c r="A47" s="75" t="s">
        <v>129</v>
      </c>
      <c r="B47" s="81">
        <v>1</v>
      </c>
      <c r="C47" s="77" t="s">
        <v>128</v>
      </c>
      <c r="D47" s="78">
        <f t="shared" si="1"/>
        <v>598.84</v>
      </c>
      <c r="E47" s="79">
        <v>598.84</v>
      </c>
    </row>
    <row r="48" spans="1:5" x14ac:dyDescent="0.25">
      <c r="A48" s="75" t="s">
        <v>130</v>
      </c>
      <c r="B48" s="81">
        <v>34</v>
      </c>
      <c r="C48" s="77" t="s">
        <v>128</v>
      </c>
      <c r="D48" s="78">
        <f t="shared" si="1"/>
        <v>302.22911764705884</v>
      </c>
      <c r="E48" s="79">
        <v>10275.790000000001</v>
      </c>
    </row>
    <row r="49" spans="1:5" ht="15" customHeight="1" x14ac:dyDescent="0.25">
      <c r="A49" s="104" t="s">
        <v>58</v>
      </c>
      <c r="B49" s="105"/>
      <c r="C49" s="105"/>
      <c r="D49" s="106"/>
      <c r="E49" s="80"/>
    </row>
    <row r="50" spans="1:5" x14ac:dyDescent="0.25">
      <c r="A50" s="75" t="s">
        <v>131</v>
      </c>
      <c r="B50" s="82">
        <v>7.6999999999999999E-2</v>
      </c>
      <c r="C50" s="77" t="s">
        <v>132</v>
      </c>
      <c r="D50" s="78">
        <f t="shared" ref="D50:D56" si="2">E50/B50</f>
        <v>19214.155844155845</v>
      </c>
      <c r="E50" s="79">
        <v>1479.49</v>
      </c>
    </row>
    <row r="51" spans="1:5" x14ac:dyDescent="0.25">
      <c r="A51" s="75" t="s">
        <v>133</v>
      </c>
      <c r="B51" s="78">
        <v>0.01</v>
      </c>
      <c r="C51" s="77" t="s">
        <v>134</v>
      </c>
      <c r="D51" s="78">
        <f t="shared" si="2"/>
        <v>5523</v>
      </c>
      <c r="E51" s="79">
        <v>55.23</v>
      </c>
    </row>
    <row r="52" spans="1:5" x14ac:dyDescent="0.25">
      <c r="A52" s="75" t="s">
        <v>135</v>
      </c>
      <c r="B52" s="82">
        <v>1.4E-2</v>
      </c>
      <c r="C52" s="77" t="s">
        <v>63</v>
      </c>
      <c r="D52" s="78">
        <f t="shared" si="2"/>
        <v>22977.142857142859</v>
      </c>
      <c r="E52" s="79">
        <v>321.68</v>
      </c>
    </row>
    <row r="53" spans="1:5" ht="17.25" customHeight="1" x14ac:dyDescent="0.25">
      <c r="A53" s="75" t="s">
        <v>62</v>
      </c>
      <c r="B53" s="78">
        <v>0.01</v>
      </c>
      <c r="C53" s="77" t="s">
        <v>63</v>
      </c>
      <c r="D53" s="78">
        <f t="shared" si="2"/>
        <v>35381</v>
      </c>
      <c r="E53" s="79">
        <v>353.81</v>
      </c>
    </row>
    <row r="54" spans="1:5" x14ac:dyDescent="0.25">
      <c r="A54" s="75" t="s">
        <v>155</v>
      </c>
      <c r="B54" s="76" t="s">
        <v>90</v>
      </c>
      <c r="C54" s="77" t="s">
        <v>60</v>
      </c>
      <c r="D54" s="78">
        <f>E54</f>
        <v>3358.1</v>
      </c>
      <c r="E54" s="79">
        <v>3358.1</v>
      </c>
    </row>
    <row r="55" spans="1:5" x14ac:dyDescent="0.25">
      <c r="A55" s="75" t="s">
        <v>68</v>
      </c>
      <c r="B55" s="78">
        <v>0.02</v>
      </c>
      <c r="C55" s="77" t="s">
        <v>66</v>
      </c>
      <c r="D55" s="78">
        <f t="shared" si="2"/>
        <v>54667.499999999993</v>
      </c>
      <c r="E55" s="79">
        <v>1093.3499999999999</v>
      </c>
    </row>
    <row r="56" spans="1:5" ht="30" x14ac:dyDescent="0.25">
      <c r="A56" s="75" t="s">
        <v>137</v>
      </c>
      <c r="B56" s="81">
        <v>1</v>
      </c>
      <c r="C56" s="77" t="s">
        <v>138</v>
      </c>
      <c r="D56" s="78">
        <f t="shared" si="2"/>
        <v>6685.31</v>
      </c>
      <c r="E56" s="79">
        <v>6685.31</v>
      </c>
    </row>
    <row r="57" spans="1:5" x14ac:dyDescent="0.25">
      <c r="A57" s="75" t="s">
        <v>139</v>
      </c>
      <c r="B57" s="83">
        <v>0.1</v>
      </c>
      <c r="C57" s="77" t="s">
        <v>140</v>
      </c>
      <c r="D57" s="78">
        <f t="shared" ref="D57:D64" si="3">E57/B57</f>
        <v>2287.2999999999997</v>
      </c>
      <c r="E57" s="79">
        <v>228.73</v>
      </c>
    </row>
    <row r="58" spans="1:5" x14ac:dyDescent="0.25">
      <c r="A58" s="75" t="s">
        <v>141</v>
      </c>
      <c r="B58" s="78">
        <v>0.17</v>
      </c>
      <c r="C58" s="77" t="s">
        <v>53</v>
      </c>
      <c r="D58" s="78">
        <f t="shared" si="3"/>
        <v>2003.1764705882354</v>
      </c>
      <c r="E58" s="79">
        <v>340.54</v>
      </c>
    </row>
    <row r="59" spans="1:5" ht="30" x14ac:dyDescent="0.25">
      <c r="A59" s="75" t="s">
        <v>142</v>
      </c>
      <c r="B59" s="82">
        <v>1.1719999999999999</v>
      </c>
      <c r="C59" s="77" t="s">
        <v>53</v>
      </c>
      <c r="D59" s="78">
        <f t="shared" si="3"/>
        <v>610.39249146757686</v>
      </c>
      <c r="E59" s="79">
        <v>715.38</v>
      </c>
    </row>
    <row r="60" spans="1:5" x14ac:dyDescent="0.25">
      <c r="A60" s="75" t="s">
        <v>143</v>
      </c>
      <c r="B60" s="78">
        <v>1.17</v>
      </c>
      <c r="C60" s="77" t="s">
        <v>53</v>
      </c>
      <c r="D60" s="78">
        <f t="shared" si="3"/>
        <v>916.41025641025647</v>
      </c>
      <c r="E60" s="79">
        <v>1072.2</v>
      </c>
    </row>
    <row r="61" spans="1:5" x14ac:dyDescent="0.25">
      <c r="A61" s="75" t="s">
        <v>145</v>
      </c>
      <c r="B61" s="81">
        <v>1</v>
      </c>
      <c r="C61" s="77" t="s">
        <v>146</v>
      </c>
      <c r="D61" s="78">
        <f t="shared" si="3"/>
        <v>75.84</v>
      </c>
      <c r="E61" s="79">
        <v>75.84</v>
      </c>
    </row>
    <row r="62" spans="1:5" ht="30" x14ac:dyDescent="0.25">
      <c r="A62" s="75" t="s">
        <v>147</v>
      </c>
      <c r="B62" s="82">
        <v>0.96099999999999997</v>
      </c>
      <c r="C62" s="77" t="s">
        <v>53</v>
      </c>
      <c r="D62" s="78">
        <f t="shared" si="3"/>
        <v>1202.1540062434963</v>
      </c>
      <c r="E62" s="79">
        <v>1155.27</v>
      </c>
    </row>
    <row r="63" spans="1:5" x14ac:dyDescent="0.25">
      <c r="A63" s="75" t="s">
        <v>148</v>
      </c>
      <c r="B63" s="82">
        <v>1.4E-2</v>
      </c>
      <c r="C63" s="77" t="s">
        <v>63</v>
      </c>
      <c r="D63" s="78">
        <f t="shared" si="3"/>
        <v>16789.285714285714</v>
      </c>
      <c r="E63" s="79">
        <v>235.05</v>
      </c>
    </row>
    <row r="64" spans="1:5" ht="30" x14ac:dyDescent="0.25">
      <c r="A64" s="75" t="s">
        <v>149</v>
      </c>
      <c r="B64" s="78">
        <v>0.03</v>
      </c>
      <c r="C64" s="77" t="s">
        <v>66</v>
      </c>
      <c r="D64" s="78">
        <f t="shared" si="3"/>
        <v>51221.333333333336</v>
      </c>
      <c r="E64" s="79">
        <v>1536.64</v>
      </c>
    </row>
    <row r="65" spans="1:7" ht="15" customHeight="1" x14ac:dyDescent="0.25">
      <c r="A65" s="104" t="s">
        <v>74</v>
      </c>
      <c r="B65" s="105"/>
      <c r="C65" s="105"/>
      <c r="D65" s="106"/>
      <c r="E65" s="80"/>
    </row>
    <row r="66" spans="1:7" ht="30" x14ac:dyDescent="0.25">
      <c r="A66" s="75" t="s">
        <v>75</v>
      </c>
      <c r="B66" s="76" t="s">
        <v>88</v>
      </c>
      <c r="C66" s="77" t="s">
        <v>47</v>
      </c>
      <c r="D66" s="78">
        <f>E66</f>
        <v>2196.08</v>
      </c>
      <c r="E66" s="79">
        <v>2196.08</v>
      </c>
    </row>
    <row r="67" spans="1:7" x14ac:dyDescent="0.25">
      <c r="A67" s="104" t="s">
        <v>150</v>
      </c>
      <c r="B67" s="105"/>
      <c r="C67" s="105"/>
      <c r="D67" s="106"/>
      <c r="E67" s="80"/>
    </row>
    <row r="68" spans="1:7" ht="15" customHeight="1" x14ac:dyDescent="0.25">
      <c r="A68" s="75" t="s">
        <v>151</v>
      </c>
      <c r="B68" s="76" t="s">
        <v>88</v>
      </c>
      <c r="C68" s="77" t="s">
        <v>47</v>
      </c>
      <c r="D68" s="78">
        <f>E68</f>
        <v>11108</v>
      </c>
      <c r="E68" s="79">
        <v>11108</v>
      </c>
    </row>
    <row r="69" spans="1:7" ht="15" customHeight="1" x14ac:dyDescent="0.25">
      <c r="A69" s="104" t="s">
        <v>152</v>
      </c>
      <c r="B69" s="105"/>
      <c r="C69" s="105"/>
      <c r="D69" s="106"/>
      <c r="E69" s="80"/>
    </row>
    <row r="70" spans="1:7" ht="30" x14ac:dyDescent="0.25">
      <c r="A70" s="75" t="s">
        <v>153</v>
      </c>
      <c r="B70" s="76" t="s">
        <v>90</v>
      </c>
      <c r="C70" s="77" t="s">
        <v>47</v>
      </c>
      <c r="D70" s="78">
        <f>E70</f>
        <v>143</v>
      </c>
      <c r="E70" s="79">
        <v>143</v>
      </c>
    </row>
    <row r="71" spans="1:7" ht="15.75" thickBot="1" x14ac:dyDescent="0.3">
      <c r="A71" s="104" t="s">
        <v>154</v>
      </c>
      <c r="B71" s="105"/>
      <c r="C71" s="105"/>
      <c r="D71" s="106"/>
      <c r="E71" s="80"/>
    </row>
    <row r="72" spans="1:7" ht="15" customHeight="1" x14ac:dyDescent="0.25">
      <c r="A72" s="75" t="s">
        <v>136</v>
      </c>
      <c r="B72" s="76" t="s">
        <v>91</v>
      </c>
      <c r="C72" s="77" t="s">
        <v>47</v>
      </c>
      <c r="D72" s="78">
        <f>E72</f>
        <v>68561.81</v>
      </c>
      <c r="E72" s="79">
        <v>68561.81</v>
      </c>
      <c r="F72" s="64">
        <f>SUM(E17:E72)</f>
        <v>200140.86</v>
      </c>
      <c r="G72" s="62" t="s">
        <v>156</v>
      </c>
    </row>
    <row r="73" spans="1:7" s="49" customFormat="1" ht="14.25" x14ac:dyDescent="0.2">
      <c r="A73" s="109" t="s">
        <v>83</v>
      </c>
      <c r="B73" s="110"/>
      <c r="C73" s="110"/>
      <c r="D73" s="110"/>
      <c r="E73" s="111"/>
    </row>
    <row r="74" spans="1:7" s="49" customFormat="1" x14ac:dyDescent="0.2">
      <c r="A74" s="50" t="s">
        <v>84</v>
      </c>
      <c r="B74" s="51" t="s">
        <v>85</v>
      </c>
      <c r="C74" s="51" t="s">
        <v>47</v>
      </c>
      <c r="D74" s="51">
        <f>E74</f>
        <v>30021.128999999997</v>
      </c>
      <c r="E74" s="51">
        <f>SUM(E17:E72)*15%</f>
        <v>30021.128999999997</v>
      </c>
    </row>
    <row r="75" spans="1:7" x14ac:dyDescent="0.25">
      <c r="A75" s="57" t="s">
        <v>76</v>
      </c>
      <c r="B75" s="58"/>
      <c r="C75" s="58"/>
      <c r="D75" s="58"/>
      <c r="E75" s="59">
        <f>F72+E74</f>
        <v>230161.98899999997</v>
      </c>
    </row>
    <row r="76" spans="1:7" x14ac:dyDescent="0.25">
      <c r="A76" s="102"/>
      <c r="B76" s="102"/>
      <c r="C76" s="102"/>
      <c r="D76" s="102"/>
      <c r="E76" s="102"/>
    </row>
    <row r="77" spans="1:7" x14ac:dyDescent="0.25">
      <c r="A77" s="102"/>
      <c r="B77" s="102"/>
      <c r="C77" s="102"/>
      <c r="D77" s="102"/>
      <c r="E77" s="102"/>
    </row>
    <row r="78" spans="1:7" s="67" customFormat="1" ht="21.75" customHeight="1" x14ac:dyDescent="0.25">
      <c r="A78" s="113" t="s">
        <v>158</v>
      </c>
      <c r="B78" s="113"/>
      <c r="C78" s="113"/>
      <c r="D78" s="113"/>
      <c r="E78" s="65">
        <f>E75</f>
        <v>230161.98899999997</v>
      </c>
      <c r="F78" s="66"/>
    </row>
    <row r="79" spans="1:7" s="67" customFormat="1" ht="20.25" customHeight="1" x14ac:dyDescent="0.25">
      <c r="A79" s="112" t="str">
        <f>[1]!Сумма_прописью(E78)</f>
        <v>Двести тридцать тысяч сто шестьдесят один рубль 99 копеек.</v>
      </c>
      <c r="B79" s="112"/>
      <c r="C79" s="112"/>
      <c r="D79" s="112"/>
      <c r="E79" s="112"/>
      <c r="F79" s="68"/>
    </row>
    <row r="80" spans="1:7" s="67" customFormat="1" ht="24.75" customHeight="1" x14ac:dyDescent="0.25">
      <c r="A80" s="113" t="s">
        <v>77</v>
      </c>
      <c r="B80" s="113"/>
      <c r="C80" s="113"/>
      <c r="D80" s="113"/>
      <c r="E80" s="113"/>
      <c r="F80" s="69"/>
    </row>
    <row r="81" spans="1:6" s="67" customFormat="1" ht="24" customHeight="1" x14ac:dyDescent="0.25">
      <c r="A81" s="113" t="s">
        <v>78</v>
      </c>
      <c r="B81" s="113"/>
      <c r="C81" s="113"/>
      <c r="D81" s="113"/>
      <c r="E81" s="113"/>
      <c r="F81" s="69"/>
    </row>
    <row r="82" spans="1:6" s="67" customFormat="1" ht="30.75" customHeight="1" x14ac:dyDescent="0.25">
      <c r="A82" s="113" t="s">
        <v>79</v>
      </c>
      <c r="B82" s="113"/>
      <c r="C82" s="113"/>
      <c r="D82" s="113"/>
      <c r="E82" s="113"/>
      <c r="F82" s="69"/>
    </row>
    <row r="83" spans="1:6" s="67" customFormat="1" x14ac:dyDescent="0.25">
      <c r="A83" s="70"/>
      <c r="B83" s="70"/>
      <c r="C83" s="70"/>
      <c r="D83" s="70"/>
      <c r="E83" s="70"/>
      <c r="F83" s="70"/>
    </row>
    <row r="84" spans="1:6" s="67" customFormat="1" ht="24.75" customHeight="1" x14ac:dyDescent="0.25">
      <c r="A84" s="113" t="s">
        <v>157</v>
      </c>
      <c r="B84" s="113"/>
      <c r="C84" s="113"/>
      <c r="D84" s="113"/>
      <c r="E84" s="113"/>
      <c r="F84" s="69"/>
    </row>
    <row r="85" spans="1:6" ht="18.75" customHeight="1" x14ac:dyDescent="0.25">
      <c r="A85" s="71" t="s">
        <v>80</v>
      </c>
      <c r="B85" s="71"/>
      <c r="C85" s="71"/>
      <c r="D85" s="71"/>
      <c r="E85" s="71"/>
    </row>
    <row r="86" spans="1:6" ht="24.75" customHeight="1" x14ac:dyDescent="0.25">
      <c r="A86" s="71" t="s">
        <v>159</v>
      </c>
      <c r="B86" s="71"/>
      <c r="C86" s="71"/>
      <c r="D86" s="71"/>
      <c r="E86" s="71"/>
    </row>
    <row r="87" spans="1:6" ht="15" customHeight="1" x14ac:dyDescent="0.25">
      <c r="B87" s="71"/>
      <c r="C87" s="71"/>
      <c r="D87" s="71" t="s">
        <v>81</v>
      </c>
      <c r="E87" s="71"/>
    </row>
    <row r="88" spans="1:6" x14ac:dyDescent="0.25">
      <c r="A88" s="102"/>
      <c r="B88" s="102"/>
      <c r="C88" s="102"/>
      <c r="D88" s="102"/>
      <c r="E88" s="102"/>
    </row>
    <row r="89" spans="1:6" x14ac:dyDescent="0.25">
      <c r="A89" s="102" t="s">
        <v>82</v>
      </c>
      <c r="B89" s="102"/>
      <c r="C89" s="102"/>
      <c r="D89" s="102"/>
      <c r="E89" s="102"/>
    </row>
    <row r="90" spans="1:6" ht="13.5" customHeight="1" x14ac:dyDescent="0.25">
      <c r="B90" s="102"/>
      <c r="C90" s="102"/>
      <c r="D90" s="102" t="s">
        <v>81</v>
      </c>
      <c r="E90" s="102"/>
    </row>
  </sheetData>
  <mergeCells count="35">
    <mergeCell ref="A88:E88"/>
    <mergeCell ref="A78:D78"/>
    <mergeCell ref="A89:E89"/>
    <mergeCell ref="B90:C90"/>
    <mergeCell ref="D90:E90"/>
    <mergeCell ref="A84:E84"/>
    <mergeCell ref="A77:E77"/>
    <mergeCell ref="A79:E79"/>
    <mergeCell ref="A80:E80"/>
    <mergeCell ref="A81:E81"/>
    <mergeCell ref="A82:E82"/>
    <mergeCell ref="A73:E73"/>
    <mergeCell ref="A76:E76"/>
    <mergeCell ref="A71:D71"/>
    <mergeCell ref="A69:D69"/>
    <mergeCell ref="A67:D67"/>
    <mergeCell ref="A11:E11"/>
    <mergeCell ref="A12:E12"/>
    <mergeCell ref="A13:E13"/>
    <mergeCell ref="A14:E14"/>
    <mergeCell ref="A65:D65"/>
    <mergeCell ref="A49:D49"/>
    <mergeCell ref="A20:D20"/>
    <mergeCell ref="A18:D18"/>
    <mergeCell ref="A16:D16"/>
    <mergeCell ref="A7:E7"/>
    <mergeCell ref="A8:E8"/>
    <mergeCell ref="A9:E9"/>
    <mergeCell ref="A5:E5"/>
    <mergeCell ref="A10:E10"/>
    <mergeCell ref="A1:E1"/>
    <mergeCell ref="A2:E2"/>
    <mergeCell ref="A4:E4"/>
    <mergeCell ref="A3:E3"/>
    <mergeCell ref="A6:D6"/>
  </mergeCells>
  <pageMargins left="0.70866141732283472" right="0.31496062992125984" top="0.74803149606299213" bottom="0.55118110236220474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2020</vt:lpstr>
      <vt:lpstr>Лист1</vt:lpstr>
      <vt:lpstr>2021</vt:lpstr>
      <vt:lpstr>акт21</vt:lpstr>
      <vt:lpstr>'2020'!Область_печати</vt:lpstr>
      <vt:lpstr>'2021'!Область_печати</vt:lpstr>
      <vt:lpstr>акт21!Область_печати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2022-03-31T07:46:26Z</cp:lastPrinted>
  <dcterms:created xsi:type="dcterms:W3CDTF">2019-02-28T08:53:54Z</dcterms:created>
  <dcterms:modified xsi:type="dcterms:W3CDTF">2022-04-09T17:53:40Z</dcterms:modified>
</cp:coreProperties>
</file>